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omjr25216\OneDrive - EE GOV\Töölaud\"/>
    </mc:Choice>
  </mc:AlternateContent>
  <xr:revisionPtr revIDLastSave="0" documentId="13_ncr:1_{BF30AE6A-CE0F-474E-A56E-9CEF9C256750}" xr6:coauthVersionLast="47" xr6:coauthVersionMax="47" xr10:uidLastSave="{00000000-0000-0000-0000-000000000000}"/>
  <bookViews>
    <workbookView xWindow="-120" yWindow="-120" windowWidth="25840" windowHeight="13933" tabRatio="778" activeTab="2" xr2:uid="{6EFC8FAF-3D51-4DDB-8428-28B699436F57}"/>
  </bookViews>
  <sheets>
    <sheet name="Juhis" sheetId="15" r:id="rId1"/>
    <sheet name="Lühendid" sheetId="10" r:id="rId2"/>
    <sheet name="VA-sisesed muudatused" sheetId="7" r:id="rId3"/>
    <sheet name="VA-vahelised muudatused" sheetId="8" r:id="rId4"/>
  </sheets>
  <definedNames>
    <definedName name="_xlnm._FilterDatabase" localSheetId="2" hidden="1">'VA-sisesed muudatused'!$A$3:$R$293</definedName>
    <definedName name="_xlnm._FilterDatabase" localSheetId="3" hidden="1">'VA-vahelised muudatused'!$A$3:$M$25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8" l="1"/>
  <c r="K43" i="7"/>
  <c r="K275" i="7" l="1"/>
  <c r="K267" i="7"/>
  <c r="K266" i="7"/>
  <c r="K1" i="7" s="1"/>
  <c r="L7" i="8" l="1"/>
  <c r="L21" i="8"/>
  <c r="L15" i="8"/>
  <c r="L8" i="8" l="1"/>
  <c r="L9" i="8"/>
  <c r="L10" i="8"/>
  <c r="L11" i="8"/>
  <c r="L12" i="8"/>
  <c r="L13" i="8"/>
  <c r="L14" i="8"/>
  <c r="L16" i="8"/>
  <c r="L17" i="8"/>
  <c r="L18" i="8"/>
  <c r="L19" i="8"/>
  <c r="L20" i="8"/>
</calcChain>
</file>

<file path=xl/sharedStrings.xml><?xml version="1.0" encoding="utf-8"?>
<sst xmlns="http://schemas.openxmlformats.org/spreadsheetml/2006/main" count="2178" uniqueCount="158">
  <si>
    <t>Nr</t>
  </si>
  <si>
    <t>Sisu</t>
  </si>
  <si>
    <t>Sisestamise vormid</t>
  </si>
  <si>
    <t>Valitsemisala sisesed muudatused</t>
  </si>
  <si>
    <t>VA-sisesed muudatused</t>
  </si>
  <si>
    <t>Teist valitsemisala mõjutavad muudatused</t>
  </si>
  <si>
    <t>VA-vahelised muudatused</t>
  </si>
  <si>
    <t>VALITSEMISALA SISESED MUUDATUSED</t>
  </si>
  <si>
    <t>Ühe muudatusega seoses näidatakse vähemalt kaks "kannet". Piisab ühe "kande" selgitusetest.</t>
  </si>
  <si>
    <t>"-"   - Kulude suurenemine/ Tulude vähenemine</t>
  </si>
  <si>
    <t>"+"   - Kulude vähenemine/ Tulude suurenemine</t>
  </si>
  <si>
    <t>KOHUSTUSLIK</t>
  </si>
  <si>
    <t>SOOVITUSLIK</t>
  </si>
  <si>
    <t>Valitsemisala</t>
  </si>
  <si>
    <t xml:space="preserve">Asutus
</t>
  </si>
  <si>
    <r>
      <t xml:space="preserve">Programm
</t>
    </r>
    <r>
      <rPr>
        <i/>
        <sz val="10"/>
        <color theme="1"/>
        <rFont val="Calibri"/>
        <family val="2"/>
        <charset val="186"/>
        <scheme val="minor"/>
      </rPr>
      <t>(kulude puhul)</t>
    </r>
  </si>
  <si>
    <r>
      <t xml:space="preserve">Programmi tegevus
</t>
    </r>
    <r>
      <rPr>
        <i/>
        <sz val="10"/>
        <color theme="1"/>
        <rFont val="Calibri"/>
        <family val="2"/>
        <charset val="186"/>
        <scheme val="minor"/>
      </rPr>
      <t>(kulude puhul)</t>
    </r>
  </si>
  <si>
    <r>
      <t xml:space="preserve">Objektikood
</t>
    </r>
    <r>
      <rPr>
        <i/>
        <sz val="10"/>
        <color theme="1"/>
        <rFont val="Calibri"/>
        <family val="2"/>
        <charset val="186"/>
        <scheme val="minor"/>
      </rPr>
      <t>(kui olemas)</t>
    </r>
  </si>
  <si>
    <r>
      <t xml:space="preserve">Objekti nimetus
</t>
    </r>
    <r>
      <rPr>
        <i/>
        <sz val="10"/>
        <color theme="1"/>
        <rFont val="Calibri"/>
        <family val="2"/>
        <charset val="186"/>
        <scheme val="minor"/>
      </rPr>
      <t>(kui Objektikood olemas)</t>
    </r>
  </si>
  <si>
    <t>Eelarve liik</t>
  </si>
  <si>
    <t>Eelarve konto</t>
  </si>
  <si>
    <t>Majanduslik sisu</t>
  </si>
  <si>
    <t>Vahendite mahu korrigeerimine (eur)</t>
  </si>
  <si>
    <t>Kas tegemist on tehnilise muudatusega JAH/EI</t>
  </si>
  <si>
    <t>Muudatusettepaneku selgitused</t>
  </si>
  <si>
    <t>SIM</t>
  </si>
  <si>
    <t>Päästeamet</t>
  </si>
  <si>
    <t>IN003000</t>
  </si>
  <si>
    <t>Transpordivahendid</t>
  </si>
  <si>
    <t>I</t>
  </si>
  <si>
    <t>Siseministeerium suunab programmi tegevuse Päästmine maismaal ja siseveekogudel majandamiskulude eelarvest 101 100 eurot transpordivahendite investeeringute eelarvesse. Kuna kasutusel olnud juhtimisautode rendilepingud lõppevad ning nende asemel soetatakse kasutatud sõidukid Päästeametile, siis vabanevad rendikulud, mis suunatakse transpordivahendite eelarvesse 
suuremas mahus investeeringute elluviimiseks.</t>
  </si>
  <si>
    <t>Siseministeerium</t>
  </si>
  <si>
    <t>Kiire ja asjatundliku abi programm</t>
  </si>
  <si>
    <t>Päästmine maismaal ja siseveekogudel</t>
  </si>
  <si>
    <t>K</t>
  </si>
  <si>
    <t>Näide kajastab SIM-i majandamiskuludest 101 100 euro suunamist investeeringuteks.</t>
  </si>
  <si>
    <t>VALITSEMISALADE VAHELISED MUUDATUSED</t>
  </si>
  <si>
    <t>Tabel Rahandusministeeriumi muudatusettepaneku vormis:</t>
  </si>
  <si>
    <t>Asutus</t>
  </si>
  <si>
    <t>Vastaspool</t>
  </si>
  <si>
    <t>RAM</t>
  </si>
  <si>
    <t>Rahandusministeeriumi Infotehnoloogiakeskus</t>
  </si>
  <si>
    <t>JDM</t>
  </si>
  <si>
    <t>Halduspoliitika</t>
  </si>
  <si>
    <t>Riigi tugiteenuste pakkumine</t>
  </si>
  <si>
    <t>RmIT eraldab Riigi IT Keskusele (RIT) vahendid Oracle Exadata privaatpilveteenuse osutamiseks. Alates 01.10.2024 osutab RIT (JDM) RmIT-le koostöökokkuleppe alusel infosüsteemide majutamiseks vajalikku privaatpilveteenust. Kulud teenuse kasutamiseks on planeeritud RmIT-i 2026. a eelarvesse, lõplikud teenuse mahud ei ole tänaseks teada, mistõttu ei ole eelarvelised vahendid RITi eelarvesse veel üle antud. Nimetatud keskkonnas majutatakse kokku 193-st aktiivsest IT äriteenusega seotud infosüsteemist üle poole.</t>
  </si>
  <si>
    <t>Tabel Justiits- ja Digiministeeriumi muudatusettepaneku vormis:</t>
  </si>
  <si>
    <t>Riigi Info- ja Kommunikatsioonitehnoloogia Keskus</t>
  </si>
  <si>
    <t>Digiühiskond</t>
  </si>
  <si>
    <t>Digiriigi teenuste ja platvormide tagamine </t>
  </si>
  <si>
    <r>
      <t>Rahandusministeeriumi</t>
    </r>
    <r>
      <rPr>
        <sz val="10"/>
        <color rgb="FF000000"/>
        <rFont val="Calibri"/>
        <family val="2"/>
        <charset val="186"/>
        <scheme val="minor"/>
      </rPr>
      <t xml:space="preserve"> (RMIT) eelarvest suunatakse 922 040 eurot </t>
    </r>
    <r>
      <rPr>
        <b/>
        <sz val="10"/>
        <color rgb="FF000000"/>
        <rFont val="Calibri"/>
        <family val="2"/>
        <charset val="186"/>
        <scheme val="minor"/>
      </rPr>
      <t>Justiits- ja Digiministeeriumi  valitsemisala asutusele (RIT)</t>
    </r>
    <r>
      <rPr>
        <sz val="10"/>
        <color rgb="FF000000"/>
        <rFont val="Calibri"/>
        <family val="2"/>
        <charset val="186"/>
        <scheme val="minor"/>
      </rPr>
      <t> 2026.a Oracle andmebaasi ja arvutusvõimekuse privaatpilvelahenduse kulude katmiseks.  </t>
    </r>
  </si>
  <si>
    <t>Näide kajastab 922 040 euro suunamist RAM-i eelarvest JDM-i eelarvesse.</t>
  </si>
  <si>
    <t>Osapool</t>
  </si>
  <si>
    <t>Lühend</t>
  </si>
  <si>
    <t>Haridus- ja Teadusministeeriumi valitsemisala</t>
  </si>
  <si>
    <t>HTM</t>
  </si>
  <si>
    <t>Justiits- ja Digiministeeriumi valitsemisala</t>
  </si>
  <si>
    <t>Kaitseministeeriumi valitsemisala</t>
  </si>
  <si>
    <t>KAM</t>
  </si>
  <si>
    <t>Kliimaministeeriumi valitsemisala</t>
  </si>
  <si>
    <t>KLIM</t>
  </si>
  <si>
    <t>Kultuuriministeeriumi valitsemisala</t>
  </si>
  <si>
    <t>KUM</t>
  </si>
  <si>
    <t>Majandus- ja Kommunikatsiooniministeeriumi valitsemisala</t>
  </si>
  <si>
    <t>MKM</t>
  </si>
  <si>
    <t>Regionaal- ja Põllumajandusministeeriumi valitsemisala</t>
  </si>
  <si>
    <t>REM</t>
  </si>
  <si>
    <t>Rahandusministeeriumi valitsemisala</t>
  </si>
  <si>
    <t>Riigikantselei</t>
  </si>
  <si>
    <t>Rkants</t>
  </si>
  <si>
    <t>Riigikogu Kantselei</t>
  </si>
  <si>
    <t>RKKants</t>
  </si>
  <si>
    <t>Riigikohus</t>
  </si>
  <si>
    <t>RKohus</t>
  </si>
  <si>
    <t>Riigikontroll</t>
  </si>
  <si>
    <t>Rkontr</t>
  </si>
  <si>
    <t>Siseministeeriumi valitsemisala</t>
  </si>
  <si>
    <t>Sotsiaalministeeriumi valitsemisala</t>
  </si>
  <si>
    <t>SOM</t>
  </si>
  <si>
    <t>Vabariigi Presidendi Kantselei</t>
  </si>
  <si>
    <t>VPK</t>
  </si>
  <si>
    <t>Vabariigi Valitsus (reserv)</t>
  </si>
  <si>
    <t>VV</t>
  </si>
  <si>
    <t>Välisministeeriumi valitsemisala</t>
  </si>
  <si>
    <t>VÄM</t>
  </si>
  <si>
    <t>Õiguskantsleri Kantselei</t>
  </si>
  <si>
    <t>ÕK</t>
  </si>
  <si>
    <r>
      <rPr>
        <sz val="10"/>
        <color rgb="FF000000"/>
        <rFont val="Calibri"/>
        <family val="2"/>
        <charset val="186"/>
        <scheme val="minor"/>
      </rPr>
      <t xml:space="preserve">Objektikood
</t>
    </r>
    <r>
      <rPr>
        <i/>
        <sz val="10"/>
        <color rgb="FF000000"/>
        <rFont val="Calibri"/>
        <family val="2"/>
        <charset val="186"/>
        <scheme val="minor"/>
      </rPr>
      <t>(kui olemas)</t>
    </r>
  </si>
  <si>
    <t>Sotsiaalhoolekande programm</t>
  </si>
  <si>
    <t>Hoolekande kättesaadavuse tagamine ja toimetuleku toetamine</t>
  </si>
  <si>
    <t>SE110038</t>
  </si>
  <si>
    <t>Jah</t>
  </si>
  <si>
    <t>Tervist toetavate valikute programm</t>
  </si>
  <si>
    <t>Vaimse tervise edendamine</t>
  </si>
  <si>
    <t>Inimkeskse tervishoiu programm</t>
  </si>
  <si>
    <t>Tervishoiu tööjõu tagamine</t>
  </si>
  <si>
    <t>Ei</t>
  </si>
  <si>
    <t>Residentuurikulusid suurendatakse 205 160 eurot, et tagada aktiivselt õppivatele residentidele tasud praktikajuhendamise ja õppekorralduse eest. Katteallikas on personalikulude kokkuhoiust, mis on saavutatud tööjõukulude ülevaatamisest ja ürtustega seotud eelarve vahendite vähendamisest.</t>
  </si>
  <si>
    <t>Tervist toetava keskkonna programm</t>
  </si>
  <si>
    <t>Elukeskkonnast tulenevate riskide vähendamine</t>
  </si>
  <si>
    <t>Esmatasandi tervishoiu ja spetsialiseeritud abi tagamine</t>
  </si>
  <si>
    <t>Laste ja perede programm</t>
  </si>
  <si>
    <t>Laste heaolu toetavate teenuste korraldamine</t>
  </si>
  <si>
    <t>Lastekaitse tagamine</t>
  </si>
  <si>
    <t>Nakkushaiguste ennetamine ja tõrje</t>
  </si>
  <si>
    <t>Ohvriabiteenuste ja hüvitiste tagamine</t>
  </si>
  <si>
    <t>Perehüvitiste maksmine ja vanemluse toetamine</t>
  </si>
  <si>
    <t>Puudega inimeste toetamine</t>
  </si>
  <si>
    <t>Ravimite ja meditsiiniseadmete kättesaadavuse edendamine</t>
  </si>
  <si>
    <t>Sotsiaalkindlustuse kujundamine ja pensionite maksmine</t>
  </si>
  <si>
    <t>Tervise edendamine ja riskikäitumise vähendamine</t>
  </si>
  <si>
    <t>Tervishoiuteenuste kvaliteedi tagamine</t>
  </si>
  <si>
    <t>SoM</t>
  </si>
  <si>
    <t>Terviseamet</t>
  </si>
  <si>
    <t>Sotsiaalkindlustusamet</t>
  </si>
  <si>
    <t>TEHIK</t>
  </si>
  <si>
    <t>IT teenuste osutamine sotsiaalvaldkonnas</t>
  </si>
  <si>
    <t>SE000003</t>
  </si>
  <si>
    <t>Rahvusvahelised liikmemaksud</t>
  </si>
  <si>
    <t>SoM suurendab Geenivaramu toetust 667 euro võrra biopanga teenuse eest. Raha tuleb väikelaste toitumise edendamise arvelt, mille rahastamine lõpetatakse alates 2026. aastast.</t>
  </si>
  <si>
    <t>SoM suurendab teadus ja arendustegevuste toetuste eelarvet 14 977 eurot. Vahendid võetakse sama otstarbega seotud personalikuludest, kus on programmi tegevuse jaotus erinev toetuse jaotusest.</t>
  </si>
  <si>
    <t>SoM suurendab seaduse muudatusega liikmemaksu kulusid 609 eurot SoM tegevuskulude vähendamise arvelt. WHO liikmemaksu suurenes Šveitsi frangi kursi tõusuga. WHO liikmemaks kokku suurenes kokku 3 166 eurot, osa kulude võeti 2025. a ülekantud  WHO tubakatarbimise vähendamise ehk FCTC liikmemaksu arvelt (kus jääk tekkis perioodide ümber arvestamisega).</t>
  </si>
  <si>
    <t>TAI</t>
  </si>
  <si>
    <t>IN002000</t>
  </si>
  <si>
    <t>IT investeeringud</t>
  </si>
  <si>
    <t>XX Programm</t>
  </si>
  <si>
    <t>XX Programmitegevus</t>
  </si>
  <si>
    <t>IT teenuste osutamine tervisevaldkonnas</t>
  </si>
  <si>
    <t>Tervise edendamine, sealhulgas riskikäitumise vähendamine</t>
  </si>
  <si>
    <t>SE000028</t>
  </si>
  <si>
    <t>Vahendid Riigi Kinnisvara Aktsiaseltsile</t>
  </si>
  <si>
    <t>Tööturuprogramm</t>
  </si>
  <si>
    <t>Tööpoliitikat toetavate rakendusteenuste pakkumine</t>
  </si>
  <si>
    <t>TEHIK suurendab juhtimistarkvara PlanPro eelarvet 5 292 eurot. Katteallikas on dokumendihaldussüsteemi Delta eelarve, mille aastatasu vähenes.</t>
  </si>
  <si>
    <t>Sotsiaalministeerium suunab 2,6% õdede põhiõppe praktika juhendamise toetusest RTK-le menetlemiskulude katteks.</t>
  </si>
  <si>
    <t>Sotsiaalministeerium suunab 1% harvikhaigustega laste ravi toetuse rahast RTK-le menetlemiskulude katteks.</t>
  </si>
  <si>
    <t>SoM annab 72 676 eurot oma tegevuskulude prognoositavast ülejäägist (personalikulud sh erisoodustused) Riigi Infosüsteemi Ametile, et tagada 2026. aastal SoMile arvutikoha teenuse osutamine.</t>
  </si>
  <si>
    <t>Vanemaealiste programm</t>
  </si>
  <si>
    <t xml:space="preserve">Tervise ja Heaolu Infosüsteemide Keskus annab üle 384 eurot Riiklikule Lepitajale dokumendiregistri kasutus- ja majutusteenuse jaoks. </t>
  </si>
  <si>
    <t>Tervise ja Heaolu Infosüsteemide Keskus annab üle 202 071 eurot RIT-le Tööinspektsioonile ja Astangu KRK-le töökohateenuse osutamiseks. Kuna tegemist on ülemineku aastaga ei vähene teenuse osutamise otsekulud üle antavas summas ning tulenevalt sellest vähendame taristu investeeringute eelarvet 119 767 euro ulatuses ning jooksva aasta investeeringuteks kasutame 2025 jääke.</t>
  </si>
  <si>
    <t xml:space="preserve">Tehniline viga 2026. aasta eelarve koostamisel. Partnerlusprojektide vahendeid korrigeeritakse programmi tegevuste vahel vastavalt avatud voorudes tehtud otsustele. </t>
  </si>
  <si>
    <t>SoM annab TEHIKule reaalmajanduseprojekti teaduse- ja arendusevahendid  1105 eurot.  Kulud planeeriti algselt SoMi eelarvesse, kuid projekti käigus suunati osa tegevusi TEHIKule.</t>
  </si>
  <si>
    <t>TAI suunab "Andmepõhisele aruandlusele üleminek" projekti raames TEHIKUSSE 60 000 eurot koodiloendite analüüsiks ja 526 500 eurot tervisestatistika infosüsteemi Medistat analüüsi- ja arendustöödeks. TEHIK kui Sotsiaalministeeriumi infosüsteemide keskus omab teavet, kompetentsi ja ligipääsu tsentraalsetele infosüsteemidele, et tagada arendatavate tarkvaralahenduste integreeritus nendesse. Tegemist on haldusala sisese tööjaotusega lähtudes asutuste kompetentsidest ja spetsiifikast, kus TAI kui projekti sisuline juhtasutus teeb koostööd TEHIKU-ga.</t>
  </si>
  <si>
    <t>TAI suunab "Viljatusravi andmekogu" loomise ja arendamise projekti raames TEHIKUSSE vahendid viljatusravi infosüsteemi IT-hanke läbiviimiseks. Üle kantav summa hõlmab hankelepingu partnerile makstavat summat ja TEHIKu tööjõukulusid. TEHIK kui Sotsiaalministeeriumi infosüsteemide keskus omab teavet, kompetentsi ja ligipääsu tsentraalsetele infosüsteemidele, et tagada arendatavate tarkvaralahenduste integreeritus nendesse. Tegemist on haldusala sisese tööjaotusega lähtudes asutuste kompetentsidest ja spetsiifikast, kus TAI kui projekti sisuline juhtasutus teeb koostööd TEHIKU-ga.</t>
  </si>
  <si>
    <t>SoMi analüüsikomitee otsus "Rakendamata kvalifitseeritud tööjõu analüüs tervisevaldkonnas" uuringu teise perioodi rahastuse vahendite suunamine TAI-sse. Uuringu läbiviimine on mitmeaastane töö ja selle rahastus on SOM ja TAI vahelise kokkuleppega ajatatud kahele aastale. Antud juhul on tegemist teise perioodi rahastusega. 2026. aasta riigieelarve koostamisel planeeriti kogu teadus- ja arendustegevuse ning innovatsiooni vahendid SoMi eelarvesse, mis projektide selgumisel suunatakse ümber.</t>
  </si>
  <si>
    <t>SoMi analüüsikomitee otsus "Objektiivsete mõõtmistega kehalise aktiivsuse, une ja vaimse tervise uuring" teise perioodi rahastuse vahendite suunamine TAI-sse. 2026. aasta riigieelarve koostamisel planeeriti kogu teadus- ja arendustegevuse ning innovatsiooni vahendid SoMi eelarvesse, mis projektide selgumisel suunatakse ümber asutusele.</t>
  </si>
  <si>
    <t>SoMi analüüsikomitee otsus "Vaimse tervise teenuste kasutamine depressiooni- ja üldistunud ärevushäire riskiga isikutel" uuringu rahastuse vahendite suunamine TAI-sse. 2026. aasta riigieelarve koostamisel planeeriti kogu teadus- ja arendustegevuse ning innovatsiooni vahendid SoMi eelarvesse, mis projektide selgumisel suunatakse ümber asutusele.</t>
  </si>
  <si>
    <t>SoMi analüüsikomitee otsus "Noorte uimastite  tarvitamise SBIRT (TAI)" uuringu teise perioodi rahastuse vahendite suunamine TAI-sse. 2026. aasta riigieelarve koostamisel planeeriti kogu teadus- ja arendustegevuse ning innovatsiooni vahendid SoMi eelarvesse, mis projektide selgumisel suunatakse ümber asutusele.</t>
  </si>
  <si>
    <t>2026. aasta riigieelarve koostamisel planeeriti kogu teadus- ja arendustegevuse ning innovatsiooni vahendid SoMi eelarvesse, mis projektide selgumisel suunatakse ümber. SOM eraldab Terviseametile teadus- ja arendusvahendid järgmiste projektide elluviimiseks: 
1) Parasiitide riski maandamine, eeskätt pinnavett kasutavates veevärkides (eriti tulvaperioodidel) ja sinivetika toksiini ohu kindlakstegemine jätkuseire; 
2) Joogiveehaarde seire kohandamine lähtuvalt joogiveehaarde valgala/toiteala riskihindamise tulemustest ja varasematest seireandmete tulemustest; 
3) Joogivee ohutuse tugevdamine mikroplasti mõju vastu Läänemere piirkonnas (välisprojekti omaosalus).</t>
  </si>
  <si>
    <t>SoM suunab vaimse tervise teenustest SKA-le emotsionaalse toe ja hingehoiu telefoni töös hoiuks (3 lisanõustajat). See on vaimset tervist parandav meede, mida osutab SKA. Tegemist on ühe aasta (2026) vahenditega, aga mitte ühekordse tegevusega.</t>
  </si>
  <si>
    <t>SoM korrigeeris rahvusvaheliste organisatsioonide liikmemaksusid (Euroopa sotsiaaluuring ERIC; NDPHS; WHO ja Pompidou Group liikmemaksu ning OECD tervise vabamakse) jaotust teenuste vahel,  mistõttu muutusid programmi tegevused.   Programmipuu muudatusega 2026. aastal jäid antud liikmemaksude jaotused korrigeerimata. Antud muudatusega tagame, et liikmemaksud kajastatuvad nendel teenustel, kuhu nad panustavad.</t>
  </si>
  <si>
    <t>SOM jaotab aasta alguses tehtud kuluprognoosi põhjal kulude eelarvet ümber kontode ja programmi tegevuste vahel. Muudatusega vähendatakse personalikulusid kokku 426 090 eurot (nt töötasud, lepingutasud, üritustega seotud erisoodustusi) ja suurendatakse majandamiskulusid 426 090 eurot  (nt lähetused, üritused, tervishoid, koolitus, teadus- ja arendustegevus). Personalikulude vähendamine on võimalik 2025. aastast ülekantavate kulude arvelt, millega suurenevad 2026. aastal SoM personalikulud 1,2 mln euro võrra.</t>
  </si>
  <si>
    <t>1+Miljon Genoomi projekti toetuse eelarvet vähendatakse 18 731 eurot, mis suunatakse SoMi tegevuskuludesse.  2025. a lõpus suurendati ministri liigendusega 2025. a toetuse summat tegevuskulude arvelt 18 731 eurot. Seetõttu ei ole vaja enam projekti toetuse vahendeid sellises mahus nagu 2026. a eelarvesse planeeriti (100 000 eurot).</t>
  </si>
  <si>
    <t>Tagamaks kulude kasutus õigele teenusele Tartu Paju tn 2 asuva kinnisvaraga seotud kulud  jaotatakse ümber programmi tegevuste vahel.  2026. aasta kinnitatud eelarvega võrreldes on muutunud tööruume kasutavate töötajate töö sisu ning sellega seoses on vaja teenuste vahel kulude jaotust muuta. Kokku muudatus  2 966 eurot.</t>
  </si>
  <si>
    <t>TEHIK uuendab igal aastal ja ka jooksvalt kulude jaotusreegleid vastavalt tegelikule. Vajalik teenuste hindade õigemaks kajastamiseks.</t>
  </si>
  <si>
    <t>TEHIK muudab osaliselt andmepõhise aruandluse projekti eelarve majanduslikku sisu 80 645 euro ulatuses, projekti raames teostatav lastekaitse töölaua arendus kvalifitseerub investeeringuks.</t>
  </si>
  <si>
    <t>Täiendavad vajadused IT-arendustes STAR arendustööde PLT-IV raames: perelepituse vanemluskokkuleppe kinnitusmalli vormi väljatöötamine koos vormi eelvaatega. SKA prognoosib 2026. aasta esimese kvartali andmetel perelepituse teenuse konto 41 eelarve jääki seoses uue teenuspraktika juurutamisega.</t>
  </si>
  <si>
    <t>Sotsiaalkindlustusamet (SKA) suunab 3520 eurot Rahandusministeeriumi Infotehnoloogiakeskusele (RmIT) 2026. aasta siseveebi kulude katteks. RES2027-2030 raames suunatakse teenuse eelarvet 2027 ja edasi. SKA liitub RmIT siseveebi teenusega aprillis. 2026. aasta kulude hulka on arvestatud lisaks teenuse kasutusele algusega juunist ka juurutustööd mais-aprillis (keskkondade loomine ja häälestamine, seadistamised sisuhalduses jt). Hetkel kehtiv siseveebi leping Registrite ja Infosüsteemide Keskusega (RIK) lõppeb maikuuga. Lepingupartneri muutuse tingib asjaolu, et praegune siseveeb on aegunud ning kohati ei ole võimalik seda enam ka uuendada.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</si>
</sst>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charset val="186"/>
      <scheme val="minor"/>
    </font>
    <font>
      <b/>
      <sz val="11"/>
      <color theme="1"/>
      <name val="Calibri"/>
      <family val="2"/>
      <charset val="186"/>
      <scheme val="minor"/>
    </font>
    <font>
      <sz val="10"/>
      <color theme="1"/>
      <name val="Calibri"/>
      <family val="2"/>
      <charset val="186"/>
      <scheme val="minor"/>
    </font>
    <font>
      <i/>
      <sz val="8"/>
      <color theme="1"/>
      <name val="Calibri"/>
      <family val="2"/>
      <charset val="186"/>
      <scheme val="minor"/>
    </font>
    <font>
      <i/>
      <sz val="10"/>
      <color theme="1"/>
      <name val="Calibri"/>
      <family val="2"/>
      <charset val="186"/>
      <scheme val="minor"/>
    </font>
    <font>
      <b/>
      <u/>
      <sz val="10"/>
      <name val="Calibri"/>
      <family val="2"/>
      <charset val="186"/>
      <scheme val="minor"/>
    </font>
    <font>
      <u/>
      <sz val="11"/>
      <color theme="10"/>
      <name val="Calibri"/>
      <family val="2"/>
      <charset val="186"/>
      <scheme val="minor"/>
    </font>
    <font>
      <sz val="10"/>
      <name val="Calibri"/>
      <family val="2"/>
      <charset val="186"/>
      <scheme val="minor"/>
    </font>
    <font>
      <b/>
      <sz val="10"/>
      <color theme="1"/>
      <name val="Calibri"/>
      <family val="2"/>
      <charset val="186"/>
      <scheme val="minor"/>
    </font>
    <font>
      <sz val="10"/>
      <color rgb="FF000000"/>
      <name val="Calibri"/>
      <family val="2"/>
      <charset val="186"/>
      <scheme val="minor"/>
    </font>
    <font>
      <b/>
      <sz val="10"/>
      <color rgb="FF000000"/>
      <name val="Calibri"/>
      <family val="2"/>
      <charset val="186"/>
      <scheme val="minor"/>
    </font>
    <font>
      <i/>
      <sz val="10"/>
      <color rgb="FF000000"/>
      <name val="Calibri"/>
      <family val="2"/>
      <charset val="186"/>
      <scheme val="minor"/>
    </font>
  </fonts>
  <fills count="6">
    <fill>
      <patternFill patternType="none"/>
    </fill>
    <fill>
      <patternFill patternType="gray125"/>
    </fill>
    <fill>
      <patternFill patternType="solid">
        <fgColor theme="9"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0" fontId="2"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right" vertical="center" indent="1"/>
    </xf>
    <xf numFmtId="0" fontId="2" fillId="0" borderId="0" xfId="0"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left" vertical="center" indent="1"/>
    </xf>
    <xf numFmtId="0" fontId="1" fillId="0" borderId="1" xfId="0" applyFont="1" applyBorder="1" applyAlignment="1">
      <alignment horizontal="center" vertical="center"/>
    </xf>
    <xf numFmtId="0" fontId="0" fillId="0" borderId="1" xfId="0" applyBorder="1" applyAlignment="1">
      <alignment horizontal="right" vertical="center" indent="1"/>
    </xf>
    <xf numFmtId="0" fontId="0" fillId="0" borderId="1" xfId="0" applyBorder="1" applyAlignment="1">
      <alignment horizontal="left" vertical="center" indent="1"/>
    </xf>
    <xf numFmtId="0" fontId="6" fillId="4" borderId="1" xfId="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left" vertical="center" wrapText="1" indent="1"/>
    </xf>
    <xf numFmtId="0" fontId="7"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3" fontId="2" fillId="0" borderId="1" xfId="0" applyNumberFormat="1" applyFont="1" applyBorder="1" applyAlignment="1">
      <alignment horizontal="right" vertical="center"/>
    </xf>
    <xf numFmtId="0" fontId="0" fillId="0" borderId="1" xfId="0" applyBorder="1" applyAlignment="1">
      <alignment vertical="center"/>
    </xf>
    <xf numFmtId="0" fontId="8" fillId="0" borderId="0" xfId="0" applyFont="1" applyAlignment="1">
      <alignment horizontal="left"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8" fillId="0" borderId="0" xfId="0" applyFont="1" applyAlignment="1">
      <alignment vertical="center"/>
    </xf>
    <xf numFmtId="0" fontId="2" fillId="0" borderId="0" xfId="0" applyFont="1" applyAlignment="1">
      <alignment horizontal="center" vertical="center" wrapText="1"/>
    </xf>
    <xf numFmtId="3" fontId="2" fillId="0" borderId="0" xfId="0" applyNumberFormat="1" applyFont="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left" vertical="center"/>
    </xf>
    <xf numFmtId="0" fontId="2" fillId="0" borderId="1" xfId="0" applyFont="1" applyBorder="1" applyAlignment="1">
      <alignment horizontal="left" vertical="center" wrapText="1"/>
    </xf>
    <xf numFmtId="3" fontId="2" fillId="0" borderId="0" xfId="0" applyNumberFormat="1" applyFont="1" applyAlignment="1">
      <alignment horizontal="right" vertical="center" indent="1"/>
    </xf>
    <xf numFmtId="3" fontId="2" fillId="0" borderId="1" xfId="0" applyNumberFormat="1" applyFont="1" applyBorder="1" applyAlignment="1">
      <alignment horizontal="right" vertical="center" indent="1"/>
    </xf>
    <xf numFmtId="3" fontId="2" fillId="0" borderId="0" xfId="0" applyNumberFormat="1" applyFont="1" applyAlignment="1">
      <alignment vertical="center"/>
    </xf>
    <xf numFmtId="0" fontId="9"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wrapText="1"/>
    </xf>
    <xf numFmtId="0" fontId="9" fillId="0" borderId="1" xfId="0" applyFont="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9" fillId="0" borderId="1" xfId="0" applyFont="1" applyBorder="1" applyAlignment="1">
      <alignment vertical="center" wrapText="1"/>
    </xf>
    <xf numFmtId="3" fontId="2" fillId="0" borderId="1" xfId="0" applyNumberFormat="1" applyFont="1" applyBorder="1" applyAlignment="1">
      <alignment horizontal="right" vertical="center" wrapText="1" indent="1"/>
    </xf>
    <xf numFmtId="0" fontId="9" fillId="0" borderId="1" xfId="0" applyFont="1" applyBorder="1" applyAlignment="1">
      <alignment horizontal="center" wrapText="1"/>
    </xf>
    <xf numFmtId="0" fontId="2" fillId="0" borderId="1"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11205</xdr:colOff>
      <xdr:row>5</xdr:row>
      <xdr:rowOff>123262</xdr:rowOff>
    </xdr:from>
    <xdr:to>
      <xdr:col>6</xdr:col>
      <xdr:colOff>1109380</xdr:colOff>
      <xdr:row>43</xdr:row>
      <xdr:rowOff>123264</xdr:rowOff>
    </xdr:to>
    <xdr:sp macro="" textlink="">
      <xdr:nvSpPr>
        <xdr:cNvPr id="2" name="TextBox 1">
          <a:extLst>
            <a:ext uri="{FF2B5EF4-FFF2-40B4-BE49-F238E27FC236}">
              <a16:creationId xmlns:a16="http://schemas.microsoft.com/office/drawing/2014/main" id="{C6C4E2B1-5268-3682-7C51-A73DC009ED22}"/>
            </a:ext>
          </a:extLst>
        </xdr:cNvPr>
        <xdr:cNvSpPr txBox="1"/>
      </xdr:nvSpPr>
      <xdr:spPr>
        <a:xfrm>
          <a:off x="224117" y="1030938"/>
          <a:ext cx="9558616" cy="723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b="1" i="0" u="none" strike="noStrike">
              <a:solidFill>
                <a:schemeClr val="dk1"/>
              </a:solidFill>
              <a:effectLst/>
              <a:latin typeface="+mn-lt"/>
              <a:ea typeface="+mn-ea"/>
              <a:cs typeface="+mn-cs"/>
            </a:rPr>
            <a:t>MUUDATUSETTEPANEKUTE VORMI TÄITMISE JUHIS</a:t>
          </a:r>
        </a:p>
        <a:p>
          <a:endParaRPr lang="et-EE" sz="1100" b="1" i="0" u="none" strike="noStrike">
            <a:solidFill>
              <a:schemeClr val="dk1"/>
            </a:solidFill>
            <a:effectLst/>
            <a:latin typeface="+mn-lt"/>
            <a:ea typeface="+mn-ea"/>
            <a:cs typeface="+mn-cs"/>
          </a:endParaRPr>
        </a:p>
        <a:p>
          <a:r>
            <a:rPr lang="et-EE" sz="1100" b="0" i="0" u="none" strike="noStrike">
              <a:solidFill>
                <a:schemeClr val="dk1"/>
              </a:solidFill>
              <a:effectLst/>
              <a:latin typeface="+mn-lt"/>
              <a:ea typeface="+mn-ea"/>
              <a:cs typeface="+mn-cs"/>
            </a:rPr>
            <a:t>Vormis on eraldi lehtedel valitsemisalade sisesed muudatused ja valitsemisalade vahelised muudatused.</a:t>
          </a:r>
          <a:br>
            <a:rPr lang="et-EE" sz="1100" b="0" i="0" u="none" strike="noStrike">
              <a:solidFill>
                <a:schemeClr val="dk1"/>
              </a:solidFill>
              <a:effectLst/>
              <a:latin typeface="+mn-lt"/>
              <a:ea typeface="+mn-ea"/>
              <a:cs typeface="+mn-cs"/>
            </a:rPr>
          </a:b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 Valitsemisala sisene muudatus peab olema alati grupeeritud ning iga muudatus tuleb nummerdada. Muudatusettepaneku gruppide numbrid kajastuvad vormi esimeses (Nr) veerus ning need nummerdatakse järjestikult (1, 2, 3 jne). Iga muudatusgrupp peab kokku andma nullsumma – kõik eelarve kirjete lisamised peavad olema samas mahus kaetud vastavate vähendamistega. Samuti peab iga kirje selgelt näitama, millise muudatusettepanekuga ta on seotud, st kõik kirjed peavad olema vastava muudatusgrupi numbriga tähistatud.</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 Valitsemisalade vahelised muudatused tuleb samuti nummerdada, kuid iga kirje vastaspool (vahendeid andev või vastuvõttev ministeerium) kajastatakse muudatuse teise poole (ministeeriumi) vormis.</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 Kui eelarve muudatus mõjutab rohkem kui kahte valitsemisala programmi tegevust, peab programmi tegevuse veerus olema märge "mitu". Muudatuse selgituses tuua välja, milliseid programmi tegevusi muudatus mõjutab</a:t>
          </a:r>
          <a:r>
            <a:rPr lang="et-EE" sz="1100" b="0" i="0" u="none" strike="noStrike" baseline="0">
              <a:solidFill>
                <a:schemeClr val="dk1"/>
              </a:solidFill>
              <a:effectLst/>
              <a:latin typeface="+mn-lt"/>
              <a:ea typeface="+mn-ea"/>
              <a:cs typeface="+mn-cs"/>
            </a:rPr>
            <a:t> ja kuidas</a:t>
          </a:r>
          <a:r>
            <a:rPr lang="et-EE" sz="1100" b="0" i="0" u="none" strike="noStrike">
              <a:solidFill>
                <a:schemeClr val="dk1"/>
              </a:solidFill>
              <a:effectLst/>
              <a:latin typeface="+mn-lt"/>
              <a:ea typeface="+mn-ea"/>
              <a:cs typeface="+mn-cs"/>
            </a:rPr>
            <a:t>.</a:t>
          </a:r>
          <a:endParaRPr lang="et-EE">
            <a:effectLst/>
          </a:endParaRPr>
        </a:p>
        <a:p>
          <a:endParaRPr lang="et-EE" sz="1100" b="1" i="0" u="none" strike="noStrike">
            <a:solidFill>
              <a:schemeClr val="dk1"/>
            </a:solidFill>
            <a:effectLst/>
            <a:latin typeface="+mn-lt"/>
            <a:ea typeface="+mn-ea"/>
            <a:cs typeface="+mn-cs"/>
          </a:endParaRPr>
        </a:p>
        <a:p>
          <a:r>
            <a:rPr lang="et-EE" sz="1100" b="1" i="0" u="none" strike="noStrike">
              <a:solidFill>
                <a:schemeClr val="dk1"/>
              </a:solidFill>
              <a:effectLst/>
              <a:latin typeface="+mn-lt"/>
              <a:ea typeface="+mn-ea"/>
              <a:cs typeface="+mn-cs"/>
            </a:rPr>
            <a:t>Muudatusettepaneku selgitused veerus olev tekst on sisendiks seaduse eelnõu seletuskirja koostamisel.</a:t>
          </a:r>
          <a:br>
            <a:rPr lang="et-EE" sz="1100" b="0" i="0" u="none" strike="noStrike">
              <a:solidFill>
                <a:schemeClr val="dk1"/>
              </a:solidFill>
              <a:effectLst/>
              <a:latin typeface="+mn-lt"/>
              <a:ea typeface="+mn-ea"/>
              <a:cs typeface="+mn-cs"/>
            </a:rPr>
          </a:b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Muudatusettepanekute selgitused toovad välja põhjenduse(d)/ vajaduse(d) ning annavad infot selle kohta, muudatus mõjutab seaduspildis olevate mahtude ümberjaotust (st. kas sellega kaasnevad ümbertõstmised kuludes, investeeringutes või ümbertõstmised kulude ja investeeringute vahel).</a:t>
          </a:r>
          <a:br>
            <a:rPr lang="et-EE" sz="1100" b="0" i="0" u="none" strike="noStrike">
              <a:solidFill>
                <a:schemeClr val="dk1"/>
              </a:solidFill>
              <a:effectLst/>
              <a:latin typeface="+mn-lt"/>
              <a:ea typeface="+mn-ea"/>
              <a:cs typeface="+mn-cs"/>
            </a:rPr>
          </a:br>
          <a:br>
            <a:rPr lang="et-EE" sz="1100" b="0" i="0" u="none" strike="noStrike">
              <a:solidFill>
                <a:schemeClr val="dk1"/>
              </a:solidFill>
              <a:effectLst/>
              <a:latin typeface="+mn-lt"/>
              <a:ea typeface="+mn-ea"/>
              <a:cs typeface="+mn-cs"/>
            </a:rPr>
          </a:br>
          <a:r>
            <a:rPr lang="et-EE" sz="1100" b="1" i="0" u="none" strike="noStrike">
              <a:solidFill>
                <a:schemeClr val="dk1"/>
              </a:solidFill>
              <a:effectLst/>
              <a:latin typeface="+mn-lt"/>
              <a:ea typeface="+mn-ea"/>
              <a:cs typeface="+mn-cs"/>
            </a:rPr>
            <a:t>VALITSEMISALA SISESE MUUDATUSETTEPANEKU NÄIDE:</a:t>
          </a:r>
          <a:br>
            <a:rPr lang="et-EE" sz="1100" b="1" i="0" u="none" strike="noStrike">
              <a:solidFill>
                <a:schemeClr val="dk1"/>
              </a:solidFill>
              <a:effectLst/>
              <a:latin typeface="+mn-lt"/>
              <a:ea typeface="+mn-ea"/>
              <a:cs typeface="+mn-cs"/>
            </a:rPr>
          </a:b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Siseministeerium suunab programmi tegevuse Päästmine maismaal ja siseveekogudel</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majandamiskulude eelarvest </a:t>
          </a:r>
          <a:r>
            <a:rPr lang="et-EE" sz="1100" b="1" i="0" u="none" strike="noStrike">
              <a:solidFill>
                <a:schemeClr val="dk1"/>
              </a:solidFill>
              <a:effectLst/>
              <a:latin typeface="+mn-lt"/>
              <a:ea typeface="+mn-ea"/>
              <a:cs typeface="+mn-cs"/>
            </a:rPr>
            <a:t>101 100 eurot</a:t>
          </a:r>
          <a:r>
            <a:rPr lang="et-EE" sz="1100" b="0" i="0" u="none" strike="noStrike">
              <a:solidFill>
                <a:schemeClr val="dk1"/>
              </a:solidFill>
              <a:effectLst/>
              <a:latin typeface="+mn-lt"/>
              <a:ea typeface="+mn-ea"/>
              <a:cs typeface="+mn-cs"/>
            </a:rPr>
            <a:t> transpordivahendite investeeringute eelarvesse. Kuna </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kasutusel olnud juhtimisautode rendilepingud lõppevad ning nende asemel soetatakse kasutatud </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sõidukid Päästeametile, siis vabanevad rendikulud, mis suunatakse transpordivahendite eelarvesse </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suuremas mahus investeeringute elluviimiseks.</a:t>
          </a:r>
          <a:br>
            <a:rPr lang="et-EE" sz="1100" b="0" i="0" u="none" strike="noStrike">
              <a:solidFill>
                <a:schemeClr val="dk1"/>
              </a:solidFill>
              <a:effectLst/>
              <a:latin typeface="+mn-lt"/>
              <a:ea typeface="+mn-ea"/>
              <a:cs typeface="+mn-cs"/>
            </a:rPr>
          </a:br>
          <a:endParaRPr lang="et-EE" sz="1100" b="0" i="0" u="none" strike="noStrike">
            <a:solidFill>
              <a:schemeClr val="dk1"/>
            </a:solidFill>
            <a:effectLst/>
            <a:latin typeface="+mn-lt"/>
            <a:ea typeface="+mn-ea"/>
            <a:cs typeface="+mn-cs"/>
          </a:endParaRPr>
        </a:p>
        <a:p>
          <a:r>
            <a:rPr lang="et-EE" sz="1100" b="0" i="0">
              <a:solidFill>
                <a:schemeClr val="dk1"/>
              </a:solidFill>
              <a:effectLst/>
              <a:latin typeface="+mn-lt"/>
              <a:ea typeface="+mn-ea"/>
              <a:cs typeface="+mn-cs"/>
            </a:rPr>
            <a:t>• Investeeringud suurenevad 101 100 eurot;</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 Majandamiskulud vähenevad 101 100 eurot.</a:t>
          </a:r>
        </a:p>
        <a:p>
          <a:endParaRPr lang="et-EE" sz="1100"/>
        </a:p>
        <a:p>
          <a:r>
            <a:rPr lang="et-EE" sz="1100" b="1" i="0">
              <a:solidFill>
                <a:schemeClr val="dk1"/>
              </a:solidFill>
              <a:effectLst/>
              <a:latin typeface="+mn-lt"/>
              <a:ea typeface="+mn-ea"/>
              <a:cs typeface="+mn-cs"/>
            </a:rPr>
            <a:t>VALITSEMISALADE</a:t>
          </a:r>
          <a:r>
            <a:rPr lang="et-EE" sz="1100" b="1" i="0" baseline="0">
              <a:solidFill>
                <a:schemeClr val="dk1"/>
              </a:solidFill>
              <a:effectLst/>
              <a:latin typeface="+mn-lt"/>
              <a:ea typeface="+mn-ea"/>
              <a:cs typeface="+mn-cs"/>
            </a:rPr>
            <a:t> VAHELISE </a:t>
          </a:r>
          <a:r>
            <a:rPr lang="et-EE" sz="1100" b="1" i="0">
              <a:solidFill>
                <a:schemeClr val="dk1"/>
              </a:solidFill>
              <a:effectLst/>
              <a:latin typeface="+mn-lt"/>
              <a:ea typeface="+mn-ea"/>
              <a:cs typeface="+mn-cs"/>
            </a:rPr>
            <a:t> MUUDATUSETTEPANEKU NÄIDE:</a:t>
          </a:r>
        </a:p>
        <a:p>
          <a:endParaRPr lang="et-EE" sz="1100" b="1" i="0">
            <a:solidFill>
              <a:schemeClr val="dk1"/>
            </a:solidFill>
            <a:effectLst/>
            <a:latin typeface="+mn-lt"/>
            <a:ea typeface="+mn-ea"/>
            <a:cs typeface="+mn-cs"/>
          </a:endParaRPr>
        </a:p>
        <a:p>
          <a:r>
            <a:rPr lang="et-EE" sz="1100">
              <a:solidFill>
                <a:schemeClr val="dk1"/>
              </a:solidFill>
              <a:effectLst/>
              <a:latin typeface="+mn-lt"/>
              <a:ea typeface="+mn-ea"/>
              <a:cs typeface="+mn-cs"/>
            </a:rPr>
            <a:t>Rahandusministeerium annab eelarvest vahendeid ära:</a:t>
          </a:r>
        </a:p>
        <a:p>
          <a:r>
            <a:rPr lang="et-EE" sz="1100">
              <a:solidFill>
                <a:schemeClr val="dk1"/>
              </a:solidFill>
              <a:effectLst/>
              <a:latin typeface="+mn-lt"/>
              <a:ea typeface="+mn-ea"/>
              <a:cs typeface="+mn-cs"/>
            </a:rPr>
            <a:t>Muudatustega suunab Rahandusministeeriumi Infotehnoloogiakeskus programmi tegevuse </a:t>
          </a:r>
          <a:r>
            <a:rPr lang="et-EE" sz="1100" i="1">
              <a:solidFill>
                <a:schemeClr val="dk1"/>
              </a:solidFill>
              <a:effectLst/>
              <a:latin typeface="+mn-lt"/>
              <a:ea typeface="+mn-ea"/>
              <a:cs typeface="+mn-cs"/>
            </a:rPr>
            <a:t>Riigi tugiteenuste pakkumine </a:t>
          </a:r>
          <a:r>
            <a:rPr lang="et-EE" sz="1100">
              <a:solidFill>
                <a:schemeClr val="dk1"/>
              </a:solidFill>
              <a:effectLst/>
              <a:latin typeface="+mn-lt"/>
              <a:ea typeface="+mn-ea"/>
              <a:cs typeface="+mn-cs"/>
            </a:rPr>
            <a:t>eelarvest </a:t>
          </a:r>
          <a:r>
            <a:rPr lang="et-EE" sz="1100" b="1">
              <a:solidFill>
                <a:schemeClr val="dk1"/>
              </a:solidFill>
              <a:effectLst/>
              <a:latin typeface="+mn-lt"/>
              <a:ea typeface="+mn-ea"/>
              <a:cs typeface="+mn-cs"/>
            </a:rPr>
            <a:t>922 040 eurot </a:t>
          </a:r>
          <a:r>
            <a:rPr lang="et-EE" sz="1100">
              <a:solidFill>
                <a:schemeClr val="dk1"/>
              </a:solidFill>
              <a:effectLst/>
              <a:latin typeface="+mn-lt"/>
              <a:ea typeface="+mn-ea"/>
              <a:cs typeface="+mn-cs"/>
            </a:rPr>
            <a:t>Justiits- ja Digiministeeriumile, vt täpsemalt selgitust vastava valitsemisala valitsemisalade vaheliste muudatuste juures.</a:t>
          </a:r>
        </a:p>
        <a:p>
          <a:r>
            <a:rPr lang="et-EE" sz="1100">
              <a:solidFill>
                <a:schemeClr val="dk1"/>
              </a:solidFill>
              <a:effectLst/>
              <a:latin typeface="+mn-lt"/>
              <a:ea typeface="+mn-ea"/>
              <a:cs typeface="+mn-cs"/>
            </a:rPr>
            <a:t> </a:t>
          </a:r>
        </a:p>
        <a:p>
          <a:r>
            <a:rPr lang="et-EE" sz="1100">
              <a:solidFill>
                <a:schemeClr val="dk1"/>
              </a:solidFill>
              <a:effectLst/>
              <a:latin typeface="+mn-lt"/>
              <a:ea typeface="+mn-ea"/>
              <a:cs typeface="+mn-cs"/>
            </a:rPr>
            <a:t>Justiits- ja Digiministeerium võtab eelarvesse vahendeid vastu:</a:t>
          </a:r>
        </a:p>
        <a:p>
          <a:r>
            <a:rPr lang="et-EE" sz="1100">
              <a:solidFill>
                <a:schemeClr val="dk1"/>
              </a:solidFill>
              <a:effectLst/>
              <a:latin typeface="+mn-lt"/>
              <a:ea typeface="+mn-ea"/>
              <a:cs typeface="+mn-cs"/>
            </a:rPr>
            <a:t>Rahandusministeerium suunab Justiits- ja Digiministeeriumi valitsemisala programmi tegevuse </a:t>
          </a:r>
          <a:r>
            <a:rPr lang="et-EE" sz="1100" i="1">
              <a:solidFill>
                <a:schemeClr val="dk1"/>
              </a:solidFill>
              <a:effectLst/>
              <a:latin typeface="+mn-lt"/>
              <a:ea typeface="+mn-ea"/>
              <a:cs typeface="+mn-cs"/>
            </a:rPr>
            <a:t>Digiriigi teenuste ja platvormide tagamine</a:t>
          </a:r>
          <a:r>
            <a:rPr lang="et-EE" sz="1100">
              <a:solidFill>
                <a:schemeClr val="dk1"/>
              </a:solidFill>
              <a:effectLst/>
              <a:latin typeface="+mn-lt"/>
              <a:ea typeface="+mn-ea"/>
              <a:cs typeface="+mn-cs"/>
            </a:rPr>
            <a:t> eelarvesse Riigi Info- ja Kommunikatsioonitehnoloogia Keskusele (RIT) </a:t>
          </a:r>
          <a:r>
            <a:rPr lang="et-EE" sz="1100" b="1">
              <a:solidFill>
                <a:schemeClr val="dk1"/>
              </a:solidFill>
              <a:effectLst/>
              <a:latin typeface="+mn-lt"/>
              <a:ea typeface="+mn-ea"/>
              <a:cs typeface="+mn-cs"/>
            </a:rPr>
            <a:t>992 040 eurot </a:t>
          </a:r>
          <a:r>
            <a:rPr lang="et-EE" sz="1100">
              <a:solidFill>
                <a:schemeClr val="dk1"/>
              </a:solidFill>
              <a:effectLst/>
              <a:latin typeface="+mn-lt"/>
              <a:ea typeface="+mn-ea"/>
              <a:cs typeface="+mn-cs"/>
            </a:rPr>
            <a:t>Oracle Exadata privaatpilveteenuse osutamiseks. Alates 01.10.2024 osutab RIT koostöökokkuleppe alusel Rahandusministeeriumi Infotehnoloogiakeskusele (RmIT-le) infosüsteemide majutamiseks vajalikku privaatpilveteenust. Kulude eelarve oli kavandatud algselt RmIT-i eelarves, kuna teenuse mahud olid täpsustamisel.</a:t>
          </a:r>
        </a:p>
      </xdr:txBody>
    </xdr:sp>
    <xdr:clientData/>
  </xdr:twoCellAnchor>
</xdr:wsDr>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9700-1E1F-4E73-B9B0-A7E85A8A28F0}">
  <dimension ref="A1:N80"/>
  <sheetViews>
    <sheetView topLeftCell="E43" zoomScale="120" zoomScaleNormal="120" workbookViewId="0">
      <selection activeCell="N56" sqref="N56:N57"/>
    </sheetView>
  </sheetViews>
  <sheetFormatPr defaultColWidth="9.109375" defaultRowHeight="15.35" x14ac:dyDescent="0.3"/>
  <cols>
    <col min="1" max="1" width="3.109375" style="7" customWidth="1"/>
    <col min="2" max="2" width="7.109375" style="7" customWidth="1"/>
    <col min="3" max="3" width="43.6640625" style="7" bestFit="1" customWidth="1"/>
    <col min="4" max="4" width="27.5546875" style="7" customWidth="1"/>
    <col min="5" max="5" width="23.5546875" style="7" customWidth="1"/>
    <col min="6" max="6" width="24.88671875" style="7" customWidth="1"/>
    <col min="7" max="7" width="29.5546875" style="7" customWidth="1"/>
    <col min="8" max="8" width="20" style="7" customWidth="1"/>
    <col min="9" max="9" width="22" style="7" customWidth="1"/>
    <col min="10" max="10" width="8" style="7" customWidth="1"/>
    <col min="11" max="11" width="13.6640625" style="7" customWidth="1"/>
    <col min="12" max="12" width="14.88671875" style="7" customWidth="1"/>
    <col min="13" max="13" width="16.88671875" style="7" customWidth="1"/>
    <col min="14" max="14" width="58.6640625" style="7" customWidth="1"/>
    <col min="15" max="16384" width="9.109375" style="7"/>
  </cols>
  <sheetData>
    <row r="1" spans="2:4" ht="11.35" customHeight="1" x14ac:dyDescent="0.3"/>
    <row r="2" spans="2:4" x14ac:dyDescent="0.3">
      <c r="B2" s="12" t="s">
        <v>0</v>
      </c>
      <c r="C2" s="12" t="s">
        <v>1</v>
      </c>
      <c r="D2" s="12" t="s">
        <v>2</v>
      </c>
    </row>
    <row r="3" spans="2:4" x14ac:dyDescent="0.3">
      <c r="B3" s="13">
        <v>1</v>
      </c>
      <c r="C3" s="14" t="s">
        <v>3</v>
      </c>
      <c r="D3" s="15" t="s">
        <v>4</v>
      </c>
    </row>
    <row r="4" spans="2:4" x14ac:dyDescent="0.3">
      <c r="B4" s="13">
        <v>2</v>
      </c>
      <c r="C4" s="14" t="s">
        <v>5</v>
      </c>
      <c r="D4" s="15" t="s">
        <v>6</v>
      </c>
    </row>
    <row r="31" spans="3:5" x14ac:dyDescent="0.3">
      <c r="C31"/>
      <c r="D31"/>
      <c r="E31"/>
    </row>
    <row r="32" spans="3:5" x14ac:dyDescent="0.3">
      <c r="C32"/>
      <c r="D32"/>
      <c r="E32"/>
    </row>
    <row r="33" spans="1:10" x14ac:dyDescent="0.3">
      <c r="C33"/>
      <c r="D33"/>
      <c r="E33"/>
    </row>
    <row r="34" spans="1:10" x14ac:dyDescent="0.3">
      <c r="C34"/>
      <c r="D34"/>
      <c r="E34"/>
    </row>
    <row r="35" spans="1:10" x14ac:dyDescent="0.3">
      <c r="C35"/>
      <c r="D35"/>
      <c r="E35"/>
    </row>
    <row r="36" spans="1:10" x14ac:dyDescent="0.3">
      <c r="C36"/>
      <c r="D36"/>
      <c r="E36"/>
    </row>
    <row r="37" spans="1:10" x14ac:dyDescent="0.3">
      <c r="C37"/>
      <c r="D37"/>
      <c r="E37"/>
    </row>
    <row r="38" spans="1:10" x14ac:dyDescent="0.3">
      <c r="C38"/>
      <c r="D38"/>
      <c r="E38"/>
    </row>
    <row r="39" spans="1:10" x14ac:dyDescent="0.3">
      <c r="C39"/>
      <c r="D39"/>
      <c r="E39"/>
    </row>
    <row r="40" spans="1:10" x14ac:dyDescent="0.3">
      <c r="C40"/>
      <c r="D40"/>
      <c r="E40"/>
    </row>
    <row r="41" spans="1:10" x14ac:dyDescent="0.3">
      <c r="C41"/>
      <c r="D41"/>
      <c r="E41"/>
    </row>
    <row r="42" spans="1:10" x14ac:dyDescent="0.3">
      <c r="C42"/>
      <c r="D42"/>
      <c r="E42"/>
    </row>
    <row r="43" spans="1:10" x14ac:dyDescent="0.3">
      <c r="C43"/>
      <c r="D43"/>
      <c r="E43"/>
    </row>
    <row r="44" spans="1:10" x14ac:dyDescent="0.3">
      <c r="C44"/>
      <c r="D44"/>
      <c r="E44"/>
    </row>
    <row r="45" spans="1:10" x14ac:dyDescent="0.3">
      <c r="C45"/>
      <c r="D45"/>
      <c r="E45"/>
    </row>
    <row r="46" spans="1:10" x14ac:dyDescent="0.3">
      <c r="C46"/>
      <c r="D46"/>
      <c r="E46"/>
    </row>
    <row r="47" spans="1:10" s="1" customFormat="1" ht="13.35" x14ac:dyDescent="0.3">
      <c r="A47" s="2"/>
      <c r="B47" s="10" t="s">
        <v>7</v>
      </c>
      <c r="C47" s="2"/>
      <c r="D47" s="2"/>
      <c r="E47" s="11"/>
      <c r="F47" s="11"/>
      <c r="G47" s="2"/>
      <c r="H47" s="2"/>
      <c r="I47" s="3"/>
      <c r="J47" s="18"/>
    </row>
    <row r="48" spans="1:10" s="1" customFormat="1" ht="13.35" x14ac:dyDescent="0.3">
      <c r="A48" s="2"/>
      <c r="C48" s="2"/>
      <c r="D48" s="2"/>
      <c r="E48" s="11"/>
      <c r="F48" s="11"/>
      <c r="G48" s="2"/>
      <c r="H48" s="2"/>
      <c r="I48" s="3"/>
      <c r="J48" s="4"/>
    </row>
    <row r="49" spans="1:14" s="1" customFormat="1" ht="13.35" x14ac:dyDescent="0.3">
      <c r="A49" s="2"/>
      <c r="B49" s="9" t="s">
        <v>8</v>
      </c>
      <c r="C49" s="2"/>
      <c r="D49" s="2"/>
      <c r="E49" s="11"/>
      <c r="G49" s="2"/>
      <c r="H49" s="2"/>
      <c r="I49" s="3"/>
      <c r="J49" s="4"/>
    </row>
    <row r="50" spans="1:14" s="1" customFormat="1" ht="13.35" x14ac:dyDescent="0.3">
      <c r="A50" s="2"/>
      <c r="C50" s="2"/>
      <c r="D50" s="2"/>
      <c r="E50" s="11"/>
      <c r="G50" s="2"/>
      <c r="H50" s="2"/>
      <c r="I50" s="3"/>
      <c r="J50" s="4"/>
    </row>
    <row r="51" spans="1:14" s="1" customFormat="1" ht="13.35" x14ac:dyDescent="0.3">
      <c r="A51" s="2"/>
      <c r="B51" s="11" t="s">
        <v>9</v>
      </c>
      <c r="C51" s="2"/>
      <c r="D51" s="2"/>
      <c r="E51" s="11"/>
      <c r="G51" s="2"/>
      <c r="H51" s="2"/>
      <c r="I51" s="3"/>
      <c r="J51" s="4"/>
    </row>
    <row r="52" spans="1:14" s="1" customFormat="1" ht="13.35" x14ac:dyDescent="0.3">
      <c r="A52" s="2"/>
      <c r="B52" s="11" t="s">
        <v>10</v>
      </c>
      <c r="C52" s="2"/>
      <c r="D52" s="2"/>
      <c r="E52" s="11"/>
      <c r="G52" s="2"/>
      <c r="H52" s="2"/>
      <c r="I52" s="3"/>
      <c r="J52" s="4"/>
    </row>
    <row r="53" spans="1:14" s="1" customFormat="1" ht="13.35" x14ac:dyDescent="0.3">
      <c r="A53" s="2"/>
      <c r="B53" s="2"/>
      <c r="C53" s="2"/>
      <c r="D53" s="2"/>
      <c r="E53" s="2"/>
      <c r="F53" s="2"/>
      <c r="G53" s="2"/>
      <c r="H53" s="2"/>
      <c r="I53" s="3"/>
      <c r="J53" s="4"/>
    </row>
    <row r="54" spans="1:14" s="6" customFormat="1" ht="10.7" x14ac:dyDescent="0.3">
      <c r="B54" s="5"/>
      <c r="C54" s="5" t="s">
        <v>11</v>
      </c>
      <c r="D54" s="5" t="s">
        <v>11</v>
      </c>
      <c r="E54" s="5" t="s">
        <v>11</v>
      </c>
      <c r="F54" s="5" t="s">
        <v>11</v>
      </c>
      <c r="G54" s="5" t="s">
        <v>11</v>
      </c>
      <c r="H54" s="5" t="s">
        <v>11</v>
      </c>
      <c r="I54" s="5" t="s">
        <v>11</v>
      </c>
      <c r="J54" s="5" t="s">
        <v>11</v>
      </c>
      <c r="K54" s="5" t="s">
        <v>11</v>
      </c>
      <c r="L54" s="5" t="s">
        <v>11</v>
      </c>
      <c r="M54" s="5" t="s">
        <v>12</v>
      </c>
      <c r="N54" s="5" t="s">
        <v>11</v>
      </c>
    </row>
    <row r="55" spans="1:14" s="1" customFormat="1" ht="40" x14ac:dyDescent="0.3">
      <c r="B55" s="25" t="s">
        <v>0</v>
      </c>
      <c r="C55" s="26" t="s">
        <v>13</v>
      </c>
      <c r="D55" s="24" t="s">
        <v>14</v>
      </c>
      <c r="E55" s="24" t="s">
        <v>15</v>
      </c>
      <c r="F55" s="24" t="s">
        <v>16</v>
      </c>
      <c r="G55" s="24" t="s">
        <v>17</v>
      </c>
      <c r="H55" s="24" t="s">
        <v>18</v>
      </c>
      <c r="I55" s="24" t="s">
        <v>19</v>
      </c>
      <c r="J55" s="24" t="s">
        <v>20</v>
      </c>
      <c r="K55" s="24" t="s">
        <v>21</v>
      </c>
      <c r="L55" s="24" t="s">
        <v>22</v>
      </c>
      <c r="M55" s="24" t="s">
        <v>23</v>
      </c>
      <c r="N55" s="24" t="s">
        <v>24</v>
      </c>
    </row>
    <row r="56" spans="1:14" s="1" customFormat="1" ht="45.85" customHeight="1" x14ac:dyDescent="0.3">
      <c r="B56" s="16">
        <v>1</v>
      </c>
      <c r="C56" s="16" t="s">
        <v>25</v>
      </c>
      <c r="D56" s="16" t="s">
        <v>26</v>
      </c>
      <c r="E56" s="16"/>
      <c r="F56" s="16"/>
      <c r="G56" s="16" t="s">
        <v>27</v>
      </c>
      <c r="H56" s="16" t="s">
        <v>28</v>
      </c>
      <c r="I56" s="16">
        <v>20</v>
      </c>
      <c r="J56" s="16">
        <v>15</v>
      </c>
      <c r="K56" s="19" t="s">
        <v>29</v>
      </c>
      <c r="L56" s="21">
        <v>-101100</v>
      </c>
      <c r="M56" s="16"/>
      <c r="N56" s="46" t="s">
        <v>30</v>
      </c>
    </row>
    <row r="57" spans="1:14" s="1" customFormat="1" ht="45.85" customHeight="1" x14ac:dyDescent="0.3">
      <c r="B57" s="16">
        <v>1</v>
      </c>
      <c r="C57" s="16" t="s">
        <v>25</v>
      </c>
      <c r="D57" s="16" t="s">
        <v>31</v>
      </c>
      <c r="E57" s="17" t="s">
        <v>32</v>
      </c>
      <c r="F57" s="17" t="s">
        <v>33</v>
      </c>
      <c r="G57" s="16"/>
      <c r="H57" s="16"/>
      <c r="I57" s="16">
        <v>20</v>
      </c>
      <c r="J57" s="16">
        <v>55</v>
      </c>
      <c r="K57" s="19" t="s">
        <v>34</v>
      </c>
      <c r="L57" s="21">
        <v>101100</v>
      </c>
      <c r="M57" s="16"/>
      <c r="N57" s="47"/>
    </row>
    <row r="59" spans="1:14" x14ac:dyDescent="0.3">
      <c r="B59" s="23" t="s">
        <v>35</v>
      </c>
    </row>
    <row r="60" spans="1:14" x14ac:dyDescent="0.3">
      <c r="B60" s="23"/>
    </row>
    <row r="62" spans="1:14" x14ac:dyDescent="0.3">
      <c r="A62" s="2"/>
      <c r="B62" s="10" t="s">
        <v>36</v>
      </c>
      <c r="C62" s="2"/>
      <c r="E62"/>
      <c r="F62"/>
      <c r="G62" s="2"/>
      <c r="H62" s="2"/>
      <c r="I62" s="3"/>
      <c r="J62" s="3"/>
      <c r="K62" s="1"/>
    </row>
    <row r="63" spans="1:14" x14ac:dyDescent="0.3">
      <c r="A63" s="2"/>
      <c r="B63" s="1"/>
      <c r="C63" s="2"/>
      <c r="D63" s="2"/>
      <c r="E63"/>
      <c r="F63"/>
      <c r="G63" s="2"/>
      <c r="H63" s="2"/>
      <c r="I63" s="3"/>
      <c r="J63" s="3"/>
      <c r="K63" s="1"/>
    </row>
    <row r="64" spans="1:14" x14ac:dyDescent="0.3">
      <c r="A64" s="2"/>
      <c r="B64" s="11" t="s">
        <v>9</v>
      </c>
      <c r="C64" s="2"/>
      <c r="D64" s="2"/>
      <c r="E64" s="11"/>
      <c r="G64" s="2"/>
      <c r="H64" s="2"/>
      <c r="I64" s="3"/>
      <c r="J64" s="3"/>
      <c r="K64" s="1"/>
    </row>
    <row r="65" spans="1:14" x14ac:dyDescent="0.3">
      <c r="A65" s="2"/>
      <c r="B65" s="11" t="s">
        <v>10</v>
      </c>
      <c r="C65" s="2"/>
      <c r="D65" s="2"/>
      <c r="E65" s="11"/>
      <c r="G65" s="2"/>
      <c r="H65" s="2"/>
      <c r="I65" s="3"/>
      <c r="J65" s="3"/>
      <c r="K65" s="1"/>
    </row>
    <row r="66" spans="1:14" x14ac:dyDescent="0.3">
      <c r="A66" s="2"/>
      <c r="B66" s="1"/>
      <c r="C66" s="2"/>
      <c r="D66" s="2"/>
      <c r="E66" s="11"/>
      <c r="G66" s="2"/>
      <c r="H66" s="2"/>
      <c r="I66" s="3"/>
      <c r="J66" s="3"/>
      <c r="K66" s="1"/>
    </row>
    <row r="67" spans="1:14" x14ac:dyDescent="0.3">
      <c r="A67" s="2"/>
      <c r="B67" s="27" t="s">
        <v>37</v>
      </c>
      <c r="C67" s="2"/>
      <c r="D67" s="2"/>
      <c r="E67" s="11"/>
      <c r="G67" s="2"/>
      <c r="H67" s="2"/>
      <c r="I67" s="3"/>
      <c r="J67" s="3"/>
      <c r="K67" s="1"/>
    </row>
    <row r="68" spans="1:14" x14ac:dyDescent="0.3">
      <c r="A68" s="2"/>
      <c r="B68" s="1"/>
      <c r="C68" s="2"/>
      <c r="D68" s="2"/>
      <c r="E68" s="11"/>
      <c r="G68" s="2"/>
      <c r="H68" s="2"/>
      <c r="I68" s="3"/>
      <c r="J68" s="3"/>
      <c r="K68" s="1"/>
    </row>
    <row r="69" spans="1:14" x14ac:dyDescent="0.3">
      <c r="B69" s="5"/>
      <c r="C69" s="5" t="s">
        <v>11</v>
      </c>
      <c r="D69" s="5" t="s">
        <v>11</v>
      </c>
      <c r="E69" s="5" t="s">
        <v>11</v>
      </c>
      <c r="F69" s="5" t="s">
        <v>11</v>
      </c>
      <c r="G69" s="5" t="s">
        <v>11</v>
      </c>
      <c r="H69" s="5" t="s">
        <v>11</v>
      </c>
      <c r="I69" s="5" t="s">
        <v>11</v>
      </c>
      <c r="J69" s="5" t="s">
        <v>11</v>
      </c>
      <c r="K69" s="5" t="s">
        <v>11</v>
      </c>
      <c r="L69" s="5" t="s">
        <v>11</v>
      </c>
      <c r="M69" s="5" t="s">
        <v>11</v>
      </c>
      <c r="N69" s="5" t="s">
        <v>11</v>
      </c>
    </row>
    <row r="70" spans="1:14" ht="81.849999999999994" customHeight="1" x14ac:dyDescent="0.3">
      <c r="B70" s="25" t="s">
        <v>0</v>
      </c>
      <c r="C70" s="26" t="s">
        <v>13</v>
      </c>
      <c r="D70" s="26" t="s">
        <v>38</v>
      </c>
      <c r="E70" s="26" t="s">
        <v>39</v>
      </c>
      <c r="F70" s="24" t="s">
        <v>15</v>
      </c>
      <c r="G70" s="24" t="s">
        <v>16</v>
      </c>
      <c r="H70" s="24" t="s">
        <v>17</v>
      </c>
      <c r="I70" s="24" t="s">
        <v>18</v>
      </c>
      <c r="J70" s="24" t="s">
        <v>19</v>
      </c>
      <c r="K70" s="24" t="s">
        <v>20</v>
      </c>
      <c r="L70" s="24" t="s">
        <v>21</v>
      </c>
      <c r="M70" s="24" t="s">
        <v>22</v>
      </c>
      <c r="N70" s="26" t="s">
        <v>24</v>
      </c>
    </row>
    <row r="71" spans="1:14" ht="93.35" x14ac:dyDescent="0.3">
      <c r="B71" s="16">
        <v>1</v>
      </c>
      <c r="C71" s="16" t="s">
        <v>40</v>
      </c>
      <c r="D71" s="17" t="s">
        <v>41</v>
      </c>
      <c r="E71" s="16" t="s">
        <v>42</v>
      </c>
      <c r="F71" s="17" t="s">
        <v>43</v>
      </c>
      <c r="G71" s="17" t="s">
        <v>44</v>
      </c>
      <c r="H71" s="16"/>
      <c r="I71" s="16"/>
      <c r="J71" s="16">
        <v>20</v>
      </c>
      <c r="K71" s="20">
        <v>55</v>
      </c>
      <c r="L71" s="19" t="s">
        <v>34</v>
      </c>
      <c r="M71" s="20">
        <v>922040</v>
      </c>
      <c r="N71" s="17" t="s">
        <v>45</v>
      </c>
    </row>
    <row r="72" spans="1:14" x14ac:dyDescent="0.3">
      <c r="B72" s="2"/>
      <c r="C72" s="2"/>
      <c r="D72" s="28"/>
      <c r="E72" s="2"/>
      <c r="F72" s="28"/>
      <c r="G72" s="28"/>
      <c r="H72" s="2"/>
      <c r="I72" s="2"/>
      <c r="J72" s="2"/>
      <c r="K72" s="29"/>
      <c r="L72" s="30"/>
      <c r="M72" s="29"/>
      <c r="N72" s="28"/>
    </row>
    <row r="74" spans="1:14" x14ac:dyDescent="0.3">
      <c r="B74" s="27" t="s">
        <v>46</v>
      </c>
    </row>
    <row r="76" spans="1:14" x14ac:dyDescent="0.3">
      <c r="B76" s="5"/>
      <c r="C76" s="5" t="s">
        <v>11</v>
      </c>
      <c r="D76" s="5" t="s">
        <v>11</v>
      </c>
      <c r="E76" s="5" t="s">
        <v>11</v>
      </c>
      <c r="F76" s="5" t="s">
        <v>11</v>
      </c>
      <c r="G76" s="5" t="s">
        <v>11</v>
      </c>
      <c r="H76" s="5" t="s">
        <v>11</v>
      </c>
      <c r="I76" s="5" t="s">
        <v>11</v>
      </c>
      <c r="J76" s="5" t="s">
        <v>11</v>
      </c>
      <c r="K76" s="5" t="s">
        <v>11</v>
      </c>
      <c r="L76" s="5" t="s">
        <v>11</v>
      </c>
      <c r="M76" s="5" t="s">
        <v>11</v>
      </c>
      <c r="N76" s="5" t="s">
        <v>11</v>
      </c>
    </row>
    <row r="77" spans="1:14" ht="81.849999999999994" customHeight="1" x14ac:dyDescent="0.3">
      <c r="B77" s="25" t="s">
        <v>0</v>
      </c>
      <c r="C77" s="26" t="s">
        <v>13</v>
      </c>
      <c r="D77" s="26" t="s">
        <v>38</v>
      </c>
      <c r="E77" s="26" t="s">
        <v>39</v>
      </c>
      <c r="F77" s="24" t="s">
        <v>15</v>
      </c>
      <c r="G77" s="24" t="s">
        <v>16</v>
      </c>
      <c r="H77" s="24" t="s">
        <v>17</v>
      </c>
      <c r="I77" s="24" t="s">
        <v>18</v>
      </c>
      <c r="J77" s="24" t="s">
        <v>19</v>
      </c>
      <c r="K77" s="24" t="s">
        <v>20</v>
      </c>
      <c r="L77" s="24" t="s">
        <v>21</v>
      </c>
      <c r="M77" s="24" t="s">
        <v>22</v>
      </c>
      <c r="N77" s="26" t="s">
        <v>24</v>
      </c>
    </row>
    <row r="78" spans="1:14" ht="40" x14ac:dyDescent="0.3">
      <c r="B78" s="16">
        <v>1</v>
      </c>
      <c r="C78" s="16" t="s">
        <v>42</v>
      </c>
      <c r="D78" s="17" t="s">
        <v>47</v>
      </c>
      <c r="E78" s="16" t="s">
        <v>40</v>
      </c>
      <c r="F78" s="17" t="s">
        <v>48</v>
      </c>
      <c r="G78" s="17" t="s">
        <v>49</v>
      </c>
      <c r="H78" s="16"/>
      <c r="I78" s="16"/>
      <c r="J78" s="16">
        <v>20</v>
      </c>
      <c r="K78" s="20">
        <v>55</v>
      </c>
      <c r="L78" s="19" t="s">
        <v>34</v>
      </c>
      <c r="M78" s="20">
        <v>-922040</v>
      </c>
      <c r="N78" s="17" t="s">
        <v>50</v>
      </c>
    </row>
    <row r="80" spans="1:14" x14ac:dyDescent="0.3">
      <c r="B80" s="23" t="s">
        <v>51</v>
      </c>
    </row>
  </sheetData>
  <mergeCells count="1">
    <mergeCell ref="N56:N57"/>
  </mergeCells>
  <hyperlinks>
    <hyperlink ref="D3" location="'VA-sisesed muudatused'!A1" display="VA-sisesed muudatused" xr:uid="{13BBADAA-C56B-434D-8E7C-A6334DB56F55}"/>
    <hyperlink ref="D4" location="'VA-vahelised muudatused'!A1" display="VA-vahelised muudatused" xr:uid="{A9DC2A67-1A64-42AB-81F2-31D99B1D5BA0}"/>
  </hyperlinks>
  <pageMargins left="0.7" right="0.7" top="0.75" bottom="0.75" header="0.3" footer="0.3"/>
  <pageSetup paperSize="9" orientation="portrait" r:id="rId1"/>
  <customProperties>
    <customPr name="FPMExcelClientCellBasedFunctionStatus"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37AAD30-CE12-4719-935B-BAD448042051}">
          <x14:formula1>
            <xm:f>Lühendid!$C$3:$C$20</xm:f>
          </x14:formula1>
          <xm:sqref>C56:C57 C71:C75 C78:C79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AD1C-9B8B-4FD9-AF91-FF051E4900A3}">
  <sheetPr>
    <tabColor theme="0" tint="-0.14999847407452621"/>
  </sheetPr>
  <dimension ref="B1:C23"/>
  <sheetViews>
    <sheetView zoomScale="90" zoomScaleNormal="90" workbookViewId="0">
      <selection activeCell="D3" sqref="D3"/>
    </sheetView>
  </sheetViews>
  <sheetFormatPr defaultRowHeight="15.35" x14ac:dyDescent="0.3"/>
  <cols>
    <col min="1" max="1" width="2.44140625" customWidth="1"/>
    <col min="2" max="2" width="57.88671875" customWidth="1"/>
    <col min="3" max="3" width="10.109375" customWidth="1"/>
  </cols>
  <sheetData>
    <row r="1" spans="2:3" ht="10.5" customHeight="1" x14ac:dyDescent="0.3"/>
    <row r="2" spans="2:3" ht="19.5" customHeight="1" x14ac:dyDescent="0.3">
      <c r="B2" s="8" t="s">
        <v>52</v>
      </c>
      <c r="C2" s="8" t="s">
        <v>53</v>
      </c>
    </row>
    <row r="3" spans="2:3" ht="22.5" customHeight="1" x14ac:dyDescent="0.3">
      <c r="B3" s="22" t="s">
        <v>54</v>
      </c>
      <c r="C3" s="22" t="s">
        <v>55</v>
      </c>
    </row>
    <row r="4" spans="2:3" ht="22.5" customHeight="1" x14ac:dyDescent="0.3">
      <c r="B4" s="22" t="s">
        <v>56</v>
      </c>
      <c r="C4" s="22" t="s">
        <v>42</v>
      </c>
    </row>
    <row r="5" spans="2:3" ht="22.5" customHeight="1" x14ac:dyDescent="0.3">
      <c r="B5" s="22" t="s">
        <v>57</v>
      </c>
      <c r="C5" s="22" t="s">
        <v>58</v>
      </c>
    </row>
    <row r="6" spans="2:3" ht="22.5" customHeight="1" x14ac:dyDescent="0.3">
      <c r="B6" s="22" t="s">
        <v>59</v>
      </c>
      <c r="C6" s="22" t="s">
        <v>60</v>
      </c>
    </row>
    <row r="7" spans="2:3" ht="22.5" customHeight="1" x14ac:dyDescent="0.3">
      <c r="B7" s="22" t="s">
        <v>61</v>
      </c>
      <c r="C7" s="22" t="s">
        <v>62</v>
      </c>
    </row>
    <row r="8" spans="2:3" ht="22.5" customHeight="1" x14ac:dyDescent="0.3">
      <c r="B8" s="22" t="s">
        <v>63</v>
      </c>
      <c r="C8" s="22" t="s">
        <v>64</v>
      </c>
    </row>
    <row r="9" spans="2:3" ht="22.5" customHeight="1" x14ac:dyDescent="0.3">
      <c r="B9" s="22" t="s">
        <v>65</v>
      </c>
      <c r="C9" s="22" t="s">
        <v>66</v>
      </c>
    </row>
    <row r="10" spans="2:3" ht="22.5" customHeight="1" x14ac:dyDescent="0.3">
      <c r="B10" s="22" t="s">
        <v>67</v>
      </c>
      <c r="C10" s="22" t="s">
        <v>40</v>
      </c>
    </row>
    <row r="11" spans="2:3" ht="22.5" customHeight="1" x14ac:dyDescent="0.3">
      <c r="B11" s="22" t="s">
        <v>68</v>
      </c>
      <c r="C11" s="22" t="s">
        <v>69</v>
      </c>
    </row>
    <row r="12" spans="2:3" ht="22.5" customHeight="1" x14ac:dyDescent="0.3">
      <c r="B12" s="22" t="s">
        <v>70</v>
      </c>
      <c r="C12" s="22" t="s">
        <v>71</v>
      </c>
    </row>
    <row r="13" spans="2:3" ht="22.5" customHeight="1" x14ac:dyDescent="0.3">
      <c r="B13" s="22" t="s">
        <v>72</v>
      </c>
      <c r="C13" s="22" t="s">
        <v>73</v>
      </c>
    </row>
    <row r="14" spans="2:3" ht="22.5" customHeight="1" x14ac:dyDescent="0.3">
      <c r="B14" s="22" t="s">
        <v>74</v>
      </c>
      <c r="C14" s="22" t="s">
        <v>75</v>
      </c>
    </row>
    <row r="15" spans="2:3" ht="22.5" customHeight="1" x14ac:dyDescent="0.3">
      <c r="B15" s="22" t="s">
        <v>76</v>
      </c>
      <c r="C15" s="22" t="s">
        <v>25</v>
      </c>
    </row>
    <row r="16" spans="2:3" ht="22.5" customHeight="1" x14ac:dyDescent="0.3">
      <c r="B16" s="22" t="s">
        <v>77</v>
      </c>
      <c r="C16" s="22" t="s">
        <v>78</v>
      </c>
    </row>
    <row r="17" spans="2:3" ht="22.5" customHeight="1" x14ac:dyDescent="0.3">
      <c r="B17" s="22" t="s">
        <v>79</v>
      </c>
      <c r="C17" s="22" t="s">
        <v>80</v>
      </c>
    </row>
    <row r="18" spans="2:3" ht="22.5" customHeight="1" x14ac:dyDescent="0.3">
      <c r="B18" s="22" t="s">
        <v>81</v>
      </c>
      <c r="C18" s="22" t="s">
        <v>82</v>
      </c>
    </row>
    <row r="19" spans="2:3" ht="22.5" customHeight="1" x14ac:dyDescent="0.3">
      <c r="B19" s="22" t="s">
        <v>83</v>
      </c>
      <c r="C19" s="22" t="s">
        <v>84</v>
      </c>
    </row>
    <row r="20" spans="2:3" ht="22.5" customHeight="1" x14ac:dyDescent="0.3">
      <c r="B20" s="22" t="s">
        <v>85</v>
      </c>
      <c r="C20" s="22" t="s">
        <v>86</v>
      </c>
    </row>
    <row r="21" spans="2:3" ht="20.350000000000001" customHeight="1" x14ac:dyDescent="0.3"/>
    <row r="22" spans="2:3" ht="20.350000000000001" customHeight="1" x14ac:dyDescent="0.3"/>
    <row r="23" spans="2:3" ht="20.350000000000001" customHeight="1" x14ac:dyDescent="0.3"/>
  </sheetData>
  <sortState xmlns:xlrd2="http://schemas.microsoft.com/office/spreadsheetml/2017/richdata2" ref="B3:B20">
    <sortCondition ref="B3:B20"/>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87EF-BB2F-4C3D-99A1-6753F7968623}">
  <sheetPr>
    <tabColor theme="4" tint="0.79998168889431442"/>
  </sheetPr>
  <dimension ref="A1:N293"/>
  <sheetViews>
    <sheetView tabSelected="1" zoomScaleNormal="100" workbookViewId="0">
      <pane ySplit="5" topLeftCell="A6" activePane="bottomLeft" state="frozen"/>
      <selection pane="bottomLeft" activeCell="I296" sqref="I296"/>
    </sheetView>
  </sheetViews>
  <sheetFormatPr defaultColWidth="9.109375" defaultRowHeight="17.350000000000001" customHeight="1" x14ac:dyDescent="0.3"/>
  <cols>
    <col min="1" max="1" width="6.88671875" style="2" customWidth="1"/>
    <col min="2" max="2" width="10.5546875" style="2" customWidth="1"/>
    <col min="3" max="3" width="14.6640625" style="2" customWidth="1"/>
    <col min="4" max="4" width="24.6640625" style="9" customWidth="1"/>
    <col min="5" max="5" width="36.5546875" style="2" customWidth="1"/>
    <col min="6" max="6" width="10.44140625" style="2" customWidth="1"/>
    <col min="7" max="7" width="20" style="2" customWidth="1"/>
    <col min="8" max="9" width="10" style="2" customWidth="1"/>
    <col min="10" max="10" width="9.33203125" style="2" customWidth="1"/>
    <col min="11" max="11" width="13.5546875" style="3" customWidth="1"/>
    <col min="12" max="12" width="10.33203125" style="1" customWidth="1"/>
    <col min="13" max="13" width="71.44140625" style="4" customWidth="1"/>
    <col min="15" max="15" width="9.109375" style="1"/>
    <col min="16" max="16" width="12.109375" style="1" bestFit="1" customWidth="1"/>
    <col min="17" max="17" width="11.109375" style="1" customWidth="1"/>
    <col min="18" max="18" width="14.44140625" style="1" customWidth="1"/>
    <col min="19" max="16384" width="9.109375" style="1"/>
  </cols>
  <sheetData>
    <row r="1" spans="1:13" ht="17.350000000000001" customHeight="1" x14ac:dyDescent="0.3">
      <c r="K1" s="33">
        <f>SUBTOTAL(9,K6:K293)</f>
        <v>0.43374500013305806</v>
      </c>
      <c r="L1" s="35"/>
    </row>
    <row r="2" spans="1:13" s="6" customFormat="1" ht="17.350000000000001" customHeight="1" x14ac:dyDescent="0.3">
      <c r="A2" s="5"/>
      <c r="B2" s="5" t="s">
        <v>11</v>
      </c>
      <c r="C2" s="5" t="s">
        <v>11</v>
      </c>
      <c r="D2" s="31" t="s">
        <v>11</v>
      </c>
      <c r="E2" s="5" t="s">
        <v>11</v>
      </c>
      <c r="F2" s="5" t="s">
        <v>11</v>
      </c>
      <c r="G2" s="5" t="s">
        <v>11</v>
      </c>
      <c r="H2" s="5" t="s">
        <v>11</v>
      </c>
      <c r="I2" s="5" t="s">
        <v>11</v>
      </c>
      <c r="J2" s="5" t="s">
        <v>11</v>
      </c>
      <c r="K2" s="5" t="s">
        <v>11</v>
      </c>
      <c r="L2" s="5" t="s">
        <v>12</v>
      </c>
      <c r="M2" s="5" t="s">
        <v>11</v>
      </c>
    </row>
    <row r="3" spans="1:13" ht="17.350000000000001" customHeight="1" x14ac:dyDescent="0.3">
      <c r="A3" s="52" t="s">
        <v>0</v>
      </c>
      <c r="B3" s="54" t="s">
        <v>13</v>
      </c>
      <c r="C3" s="50" t="s">
        <v>14</v>
      </c>
      <c r="D3" s="51" t="s">
        <v>15</v>
      </c>
      <c r="E3" s="50" t="s">
        <v>16</v>
      </c>
      <c r="F3" s="55" t="s">
        <v>87</v>
      </c>
      <c r="G3" s="50" t="s">
        <v>18</v>
      </c>
      <c r="H3" s="50" t="s">
        <v>19</v>
      </c>
      <c r="I3" s="50" t="s">
        <v>20</v>
      </c>
      <c r="J3" s="50" t="s">
        <v>21</v>
      </c>
      <c r="K3" s="50" t="s">
        <v>22</v>
      </c>
      <c r="L3" s="50" t="s">
        <v>23</v>
      </c>
      <c r="M3" s="54" t="s">
        <v>24</v>
      </c>
    </row>
    <row r="4" spans="1:13" ht="17.350000000000001" customHeight="1" x14ac:dyDescent="0.3">
      <c r="A4" s="52"/>
      <c r="B4" s="54"/>
      <c r="C4" s="50"/>
      <c r="D4" s="51"/>
      <c r="E4" s="50"/>
      <c r="F4" s="50"/>
      <c r="G4" s="50"/>
      <c r="H4" s="50"/>
      <c r="I4" s="50"/>
      <c r="J4" s="50"/>
      <c r="K4" s="50"/>
      <c r="L4" s="50"/>
      <c r="M4" s="54"/>
    </row>
    <row r="5" spans="1:13" ht="24.85" customHeight="1" x14ac:dyDescent="0.3">
      <c r="A5" s="53"/>
      <c r="B5" s="54"/>
      <c r="C5" s="50"/>
      <c r="D5" s="51"/>
      <c r="E5" s="50"/>
      <c r="F5" s="50"/>
      <c r="G5" s="50"/>
      <c r="H5" s="50"/>
      <c r="I5" s="50"/>
      <c r="J5" s="50"/>
      <c r="K5" s="50"/>
      <c r="L5" s="50"/>
      <c r="M5" s="54"/>
    </row>
    <row r="6" spans="1:13" ht="30" customHeight="1" x14ac:dyDescent="0.3">
      <c r="A6" s="17">
        <v>1</v>
      </c>
      <c r="B6" s="37" t="s">
        <v>78</v>
      </c>
      <c r="C6" s="37" t="s">
        <v>78</v>
      </c>
      <c r="D6" s="32" t="s">
        <v>88</v>
      </c>
      <c r="E6" s="32" t="s">
        <v>89</v>
      </c>
      <c r="F6" s="17" t="s">
        <v>90</v>
      </c>
      <c r="G6" s="32"/>
      <c r="H6" s="17">
        <v>20</v>
      </c>
      <c r="I6" s="17">
        <v>450</v>
      </c>
      <c r="J6" s="17" t="s">
        <v>34</v>
      </c>
      <c r="K6" s="43">
        <v>-5469</v>
      </c>
      <c r="L6" s="17" t="s">
        <v>91</v>
      </c>
      <c r="M6" s="49" t="s">
        <v>140</v>
      </c>
    </row>
    <row r="7" spans="1:13" ht="30" customHeight="1" x14ac:dyDescent="0.3">
      <c r="A7" s="17">
        <v>1</v>
      </c>
      <c r="B7" s="37" t="s">
        <v>78</v>
      </c>
      <c r="C7" s="37" t="s">
        <v>78</v>
      </c>
      <c r="D7" s="32" t="s">
        <v>92</v>
      </c>
      <c r="E7" s="32" t="s">
        <v>93</v>
      </c>
      <c r="F7" s="17" t="s">
        <v>90</v>
      </c>
      <c r="G7" s="32"/>
      <c r="H7" s="17">
        <v>20</v>
      </c>
      <c r="I7" s="17">
        <v>450</v>
      </c>
      <c r="J7" s="17" t="s">
        <v>34</v>
      </c>
      <c r="K7" s="43">
        <v>5469</v>
      </c>
      <c r="L7" s="17" t="s">
        <v>91</v>
      </c>
      <c r="M7" s="49"/>
    </row>
    <row r="8" spans="1:13" ht="15" customHeight="1" x14ac:dyDescent="0.3">
      <c r="A8" s="17">
        <v>2</v>
      </c>
      <c r="B8" s="37" t="s">
        <v>78</v>
      </c>
      <c r="C8" s="37" t="s">
        <v>78</v>
      </c>
      <c r="D8" s="32" t="s">
        <v>94</v>
      </c>
      <c r="E8" s="32" t="s">
        <v>95</v>
      </c>
      <c r="F8" s="17"/>
      <c r="G8" s="32"/>
      <c r="H8" s="17">
        <v>20</v>
      </c>
      <c r="I8" s="17">
        <v>450</v>
      </c>
      <c r="J8" s="17" t="s">
        <v>34</v>
      </c>
      <c r="K8" s="43">
        <v>-205160</v>
      </c>
      <c r="L8" s="17" t="s">
        <v>96</v>
      </c>
      <c r="M8" s="49" t="s">
        <v>97</v>
      </c>
    </row>
    <row r="9" spans="1:13" ht="30" customHeight="1" x14ac:dyDescent="0.3">
      <c r="A9" s="17">
        <v>2</v>
      </c>
      <c r="B9" s="37" t="s">
        <v>78</v>
      </c>
      <c r="C9" s="37" t="s">
        <v>78</v>
      </c>
      <c r="D9" s="32" t="s">
        <v>98</v>
      </c>
      <c r="E9" s="32" t="s">
        <v>99</v>
      </c>
      <c r="F9" s="17"/>
      <c r="G9" s="32"/>
      <c r="H9" s="39">
        <v>20</v>
      </c>
      <c r="I9" s="39">
        <v>50</v>
      </c>
      <c r="J9" s="39" t="s">
        <v>34</v>
      </c>
      <c r="K9" s="43">
        <v>9909.6399866059219</v>
      </c>
      <c r="L9" s="17" t="s">
        <v>96</v>
      </c>
      <c r="M9" s="49"/>
    </row>
    <row r="10" spans="1:13" ht="30" customHeight="1" x14ac:dyDescent="0.3">
      <c r="A10" s="17">
        <v>2</v>
      </c>
      <c r="B10" s="37" t="s">
        <v>78</v>
      </c>
      <c r="C10" s="37" t="s">
        <v>78</v>
      </c>
      <c r="D10" s="32" t="s">
        <v>94</v>
      </c>
      <c r="E10" s="32" t="s">
        <v>100</v>
      </c>
      <c r="F10" s="17"/>
      <c r="G10" s="32"/>
      <c r="H10" s="39">
        <v>20</v>
      </c>
      <c r="I10" s="39">
        <v>50</v>
      </c>
      <c r="J10" s="39" t="s">
        <v>34</v>
      </c>
      <c r="K10" s="43">
        <v>20637.612185419941</v>
      </c>
      <c r="L10" s="17" t="s">
        <v>96</v>
      </c>
      <c r="M10" s="49"/>
    </row>
    <row r="11" spans="1:13" ht="30" customHeight="1" x14ac:dyDescent="0.3">
      <c r="A11" s="17">
        <v>2</v>
      </c>
      <c r="B11" s="37" t="s">
        <v>78</v>
      </c>
      <c r="C11" s="37" t="s">
        <v>78</v>
      </c>
      <c r="D11" s="32" t="s">
        <v>88</v>
      </c>
      <c r="E11" s="32" t="s">
        <v>89</v>
      </c>
      <c r="F11" s="17"/>
      <c r="G11" s="32"/>
      <c r="H11" s="39">
        <v>20</v>
      </c>
      <c r="I11" s="39">
        <v>50</v>
      </c>
      <c r="J11" s="39" t="s">
        <v>34</v>
      </c>
      <c r="K11" s="43">
        <v>36271.615373444896</v>
      </c>
      <c r="L11" s="17" t="s">
        <v>96</v>
      </c>
      <c r="M11" s="49"/>
    </row>
    <row r="12" spans="1:13" ht="15" customHeight="1" x14ac:dyDescent="0.3">
      <c r="A12" s="17">
        <v>2</v>
      </c>
      <c r="B12" s="37" t="s">
        <v>78</v>
      </c>
      <c r="C12" s="37" t="s">
        <v>78</v>
      </c>
      <c r="D12" s="32" t="s">
        <v>101</v>
      </c>
      <c r="E12" s="32" t="s">
        <v>102</v>
      </c>
      <c r="F12" s="17"/>
      <c r="G12" s="32"/>
      <c r="H12" s="39">
        <v>20</v>
      </c>
      <c r="I12" s="39">
        <v>50</v>
      </c>
      <c r="J12" s="39" t="s">
        <v>34</v>
      </c>
      <c r="K12" s="43">
        <v>11250.486096833203</v>
      </c>
      <c r="L12" s="17" t="s">
        <v>96</v>
      </c>
      <c r="M12" s="49"/>
    </row>
    <row r="13" spans="1:13" ht="15" customHeight="1" x14ac:dyDescent="0.3">
      <c r="A13" s="17">
        <v>2</v>
      </c>
      <c r="B13" s="37" t="s">
        <v>78</v>
      </c>
      <c r="C13" s="37" t="s">
        <v>78</v>
      </c>
      <c r="D13" s="32" t="s">
        <v>101</v>
      </c>
      <c r="E13" s="32" t="s">
        <v>103</v>
      </c>
      <c r="F13" s="17"/>
      <c r="G13" s="32"/>
      <c r="H13" s="39">
        <v>20</v>
      </c>
      <c r="I13" s="39">
        <v>50</v>
      </c>
      <c r="J13" s="39" t="s">
        <v>34</v>
      </c>
      <c r="K13" s="43">
        <v>11250.486096833203</v>
      </c>
      <c r="L13" s="17" t="s">
        <v>96</v>
      </c>
      <c r="M13" s="49"/>
    </row>
    <row r="14" spans="1:13" ht="30" customHeight="1" x14ac:dyDescent="0.3">
      <c r="A14" s="17">
        <v>2</v>
      </c>
      <c r="B14" s="37" t="s">
        <v>78</v>
      </c>
      <c r="C14" s="37" t="s">
        <v>78</v>
      </c>
      <c r="D14" s="32" t="s">
        <v>92</v>
      </c>
      <c r="E14" s="32" t="s">
        <v>104</v>
      </c>
      <c r="F14" s="17"/>
      <c r="G14" s="32"/>
      <c r="H14" s="39">
        <v>20</v>
      </c>
      <c r="I14" s="39">
        <v>50</v>
      </c>
      <c r="J14" s="39" t="s">
        <v>34</v>
      </c>
      <c r="K14" s="43">
        <v>10076.914470019086</v>
      </c>
      <c r="L14" s="17" t="s">
        <v>96</v>
      </c>
      <c r="M14" s="49"/>
    </row>
    <row r="15" spans="1:13" ht="15" customHeight="1" x14ac:dyDescent="0.3">
      <c r="A15" s="17">
        <v>2</v>
      </c>
      <c r="B15" s="37" t="s">
        <v>78</v>
      </c>
      <c r="C15" s="37" t="s">
        <v>78</v>
      </c>
      <c r="D15" s="32" t="s">
        <v>101</v>
      </c>
      <c r="E15" s="32" t="s">
        <v>105</v>
      </c>
      <c r="F15" s="17"/>
      <c r="G15" s="32"/>
      <c r="H15" s="39">
        <v>20</v>
      </c>
      <c r="I15" s="39">
        <v>50</v>
      </c>
      <c r="J15" s="39" t="s">
        <v>34</v>
      </c>
      <c r="K15" s="43">
        <v>11250.486096833203</v>
      </c>
      <c r="L15" s="17" t="s">
        <v>96</v>
      </c>
      <c r="M15" s="49"/>
    </row>
    <row r="16" spans="1:13" ht="15" customHeight="1" x14ac:dyDescent="0.3">
      <c r="A16" s="17">
        <v>2</v>
      </c>
      <c r="B16" s="37" t="s">
        <v>78</v>
      </c>
      <c r="C16" s="37" t="s">
        <v>78</v>
      </c>
      <c r="D16" s="32" t="s">
        <v>101</v>
      </c>
      <c r="E16" s="32" t="s">
        <v>106</v>
      </c>
      <c r="F16" s="17"/>
      <c r="G16" s="32"/>
      <c r="H16" s="39">
        <v>20</v>
      </c>
      <c r="I16" s="39">
        <v>50</v>
      </c>
      <c r="J16" s="39" t="s">
        <v>34</v>
      </c>
      <c r="K16" s="43">
        <v>11064.630858010512</v>
      </c>
      <c r="L16" s="17" t="s">
        <v>96</v>
      </c>
      <c r="M16" s="49"/>
    </row>
    <row r="17" spans="1:13" ht="15" customHeight="1" x14ac:dyDescent="0.3">
      <c r="A17" s="17">
        <v>2</v>
      </c>
      <c r="B17" s="37" t="s">
        <v>78</v>
      </c>
      <c r="C17" s="37" t="s">
        <v>78</v>
      </c>
      <c r="D17" s="32" t="s">
        <v>88</v>
      </c>
      <c r="E17" s="32" t="s">
        <v>107</v>
      </c>
      <c r="F17" s="17"/>
      <c r="G17" s="32"/>
      <c r="H17" s="39">
        <v>20</v>
      </c>
      <c r="I17" s="39">
        <v>50</v>
      </c>
      <c r="J17" s="39" t="s">
        <v>34</v>
      </c>
      <c r="K17" s="43">
        <v>11064.630858010512</v>
      </c>
      <c r="L17" s="17" t="s">
        <v>96</v>
      </c>
      <c r="M17" s="49"/>
    </row>
    <row r="18" spans="1:13" ht="30" customHeight="1" x14ac:dyDescent="0.3">
      <c r="A18" s="17">
        <v>2</v>
      </c>
      <c r="B18" s="37" t="s">
        <v>78</v>
      </c>
      <c r="C18" s="37" t="s">
        <v>78</v>
      </c>
      <c r="D18" s="32" t="s">
        <v>94</v>
      </c>
      <c r="E18" s="32" t="s">
        <v>108</v>
      </c>
      <c r="F18" s="17"/>
      <c r="G18" s="32"/>
      <c r="H18" s="39">
        <v>20</v>
      </c>
      <c r="I18" s="39">
        <v>50</v>
      </c>
      <c r="J18" s="39" t="s">
        <v>34</v>
      </c>
      <c r="K18" s="43">
        <v>10095.718340961414</v>
      </c>
      <c r="L18" s="17" t="s">
        <v>96</v>
      </c>
      <c r="M18" s="49"/>
    </row>
    <row r="19" spans="1:13" ht="30" customHeight="1" x14ac:dyDescent="0.3">
      <c r="A19" s="17">
        <v>2</v>
      </c>
      <c r="B19" s="37" t="s">
        <v>78</v>
      </c>
      <c r="C19" s="37" t="s">
        <v>78</v>
      </c>
      <c r="D19" s="38" t="s">
        <v>109</v>
      </c>
      <c r="E19" s="32" t="s">
        <v>109</v>
      </c>
      <c r="F19" s="17"/>
      <c r="G19" s="32"/>
      <c r="H19" s="39">
        <v>20</v>
      </c>
      <c r="I19" s="39">
        <v>50</v>
      </c>
      <c r="J19" s="39" t="s">
        <v>34</v>
      </c>
      <c r="K19" s="43">
        <v>22500.972193666406</v>
      </c>
      <c r="L19" s="17" t="s">
        <v>96</v>
      </c>
      <c r="M19" s="49"/>
    </row>
    <row r="20" spans="1:13" ht="30" customHeight="1" x14ac:dyDescent="0.3">
      <c r="A20" s="17">
        <v>2</v>
      </c>
      <c r="B20" s="37" t="s">
        <v>78</v>
      </c>
      <c r="C20" s="37" t="s">
        <v>78</v>
      </c>
      <c r="D20" s="32" t="s">
        <v>92</v>
      </c>
      <c r="E20" s="32" t="s">
        <v>110</v>
      </c>
      <c r="F20" s="17"/>
      <c r="G20" s="32"/>
      <c r="H20" s="39">
        <v>20</v>
      </c>
      <c r="I20" s="39">
        <v>50</v>
      </c>
      <c r="J20" s="39" t="s">
        <v>34</v>
      </c>
      <c r="K20" s="43">
        <v>9890.8361156635929</v>
      </c>
      <c r="L20" s="17" t="s">
        <v>96</v>
      </c>
      <c r="M20" s="49"/>
    </row>
    <row r="21" spans="1:13" ht="15" customHeight="1" x14ac:dyDescent="0.3">
      <c r="A21" s="17">
        <v>2</v>
      </c>
      <c r="B21" s="37" t="s">
        <v>78</v>
      </c>
      <c r="C21" s="37" t="s">
        <v>78</v>
      </c>
      <c r="D21" s="32" t="s">
        <v>94</v>
      </c>
      <c r="E21" s="32" t="s">
        <v>95</v>
      </c>
      <c r="F21" s="17"/>
      <c r="G21" s="32"/>
      <c r="H21" s="39">
        <v>20</v>
      </c>
      <c r="I21" s="39">
        <v>50</v>
      </c>
      <c r="J21" s="39" t="s">
        <v>34</v>
      </c>
      <c r="K21" s="43">
        <v>9909.6399866059219</v>
      </c>
      <c r="L21" s="17" t="s">
        <v>96</v>
      </c>
      <c r="M21" s="49"/>
    </row>
    <row r="22" spans="1:13" ht="15" customHeight="1" x14ac:dyDescent="0.3">
      <c r="A22" s="17">
        <v>2</v>
      </c>
      <c r="B22" s="37" t="s">
        <v>78</v>
      </c>
      <c r="C22" s="37" t="s">
        <v>78</v>
      </c>
      <c r="D22" s="32" t="s">
        <v>94</v>
      </c>
      <c r="E22" s="32" t="s">
        <v>111</v>
      </c>
      <c r="F22" s="17"/>
      <c r="G22" s="32"/>
      <c r="H22" s="39">
        <v>20</v>
      </c>
      <c r="I22" s="39">
        <v>50</v>
      </c>
      <c r="J22" s="39" t="s">
        <v>34</v>
      </c>
      <c r="K22" s="43">
        <v>9909.6399866059219</v>
      </c>
      <c r="L22" s="17" t="s">
        <v>96</v>
      </c>
      <c r="M22" s="49"/>
    </row>
    <row r="23" spans="1:13" ht="30" customHeight="1" x14ac:dyDescent="0.3">
      <c r="A23" s="17">
        <v>2</v>
      </c>
      <c r="B23" s="37" t="s">
        <v>78</v>
      </c>
      <c r="C23" s="37" t="s">
        <v>78</v>
      </c>
      <c r="D23" s="32" t="s">
        <v>92</v>
      </c>
      <c r="E23" s="32" t="s">
        <v>93</v>
      </c>
      <c r="F23" s="17"/>
      <c r="G23" s="32"/>
      <c r="H23" s="39">
        <v>20</v>
      </c>
      <c r="I23" s="39">
        <v>50</v>
      </c>
      <c r="J23" s="39" t="s">
        <v>34</v>
      </c>
      <c r="K23" s="43">
        <v>10076.691354486287</v>
      </c>
      <c r="L23" s="17" t="s">
        <v>96</v>
      </c>
      <c r="M23" s="49"/>
    </row>
    <row r="24" spans="1:13" ht="30" customHeight="1" x14ac:dyDescent="0.3">
      <c r="A24" s="17">
        <v>3</v>
      </c>
      <c r="B24" s="37" t="s">
        <v>78</v>
      </c>
      <c r="C24" s="37" t="s">
        <v>78</v>
      </c>
      <c r="D24" s="32" t="s">
        <v>98</v>
      </c>
      <c r="E24" s="32" t="s">
        <v>99</v>
      </c>
      <c r="F24" s="17"/>
      <c r="G24" s="32"/>
      <c r="H24" s="17">
        <v>20</v>
      </c>
      <c r="I24" s="17">
        <v>55</v>
      </c>
      <c r="J24" s="17" t="s">
        <v>34</v>
      </c>
      <c r="K24" s="43">
        <v>12871.289900000002</v>
      </c>
      <c r="L24" s="17" t="s">
        <v>96</v>
      </c>
      <c r="M24" s="49" t="s">
        <v>148</v>
      </c>
    </row>
    <row r="25" spans="1:13" ht="30" customHeight="1" x14ac:dyDescent="0.3">
      <c r="A25" s="17">
        <v>3</v>
      </c>
      <c r="B25" s="37" t="s">
        <v>78</v>
      </c>
      <c r="C25" s="37" t="s">
        <v>78</v>
      </c>
      <c r="D25" s="32" t="s">
        <v>94</v>
      </c>
      <c r="E25" s="32" t="s">
        <v>100</v>
      </c>
      <c r="F25" s="17"/>
      <c r="G25" s="32"/>
      <c r="H25" s="17">
        <v>20</v>
      </c>
      <c r="I25" s="17">
        <v>55</v>
      </c>
      <c r="J25" s="17" t="s">
        <v>34</v>
      </c>
      <c r="K25" s="43">
        <v>25742.579800000003</v>
      </c>
      <c r="L25" s="17" t="s">
        <v>96</v>
      </c>
      <c r="M25" s="49"/>
    </row>
    <row r="26" spans="1:13" ht="30" customHeight="1" x14ac:dyDescent="0.3">
      <c r="A26" s="17">
        <v>3</v>
      </c>
      <c r="B26" s="37" t="s">
        <v>78</v>
      </c>
      <c r="C26" s="37" t="s">
        <v>78</v>
      </c>
      <c r="D26" s="32" t="s">
        <v>88</v>
      </c>
      <c r="E26" s="32" t="s">
        <v>89</v>
      </c>
      <c r="F26" s="17"/>
      <c r="G26" s="32"/>
      <c r="H26" s="17">
        <v>20</v>
      </c>
      <c r="I26" s="17">
        <v>55</v>
      </c>
      <c r="J26" s="17" t="s">
        <v>34</v>
      </c>
      <c r="K26" s="43">
        <v>38540.598600000005</v>
      </c>
      <c r="L26" s="17" t="s">
        <v>96</v>
      </c>
      <c r="M26" s="49"/>
    </row>
    <row r="27" spans="1:13" ht="15" customHeight="1" x14ac:dyDescent="0.3">
      <c r="A27" s="17">
        <v>3</v>
      </c>
      <c r="B27" s="37" t="s">
        <v>78</v>
      </c>
      <c r="C27" s="37" t="s">
        <v>78</v>
      </c>
      <c r="D27" s="32" t="s">
        <v>101</v>
      </c>
      <c r="E27" s="32" t="s">
        <v>102</v>
      </c>
      <c r="F27" s="17"/>
      <c r="G27" s="32"/>
      <c r="H27" s="17">
        <v>20</v>
      </c>
      <c r="I27" s="17">
        <v>55</v>
      </c>
      <c r="J27" s="17" t="s">
        <v>34</v>
      </c>
      <c r="K27" s="43">
        <v>12846.8662</v>
      </c>
      <c r="L27" s="17" t="s">
        <v>96</v>
      </c>
      <c r="M27" s="49"/>
    </row>
    <row r="28" spans="1:13" ht="15" customHeight="1" x14ac:dyDescent="0.3">
      <c r="A28" s="17">
        <v>3</v>
      </c>
      <c r="B28" s="37" t="s">
        <v>78</v>
      </c>
      <c r="C28" s="37" t="s">
        <v>78</v>
      </c>
      <c r="D28" s="32" t="s">
        <v>101</v>
      </c>
      <c r="E28" s="32" t="s">
        <v>103</v>
      </c>
      <c r="F28" s="17"/>
      <c r="G28" s="32"/>
      <c r="H28" s="17">
        <v>20</v>
      </c>
      <c r="I28" s="17">
        <v>55</v>
      </c>
      <c r="J28" s="17" t="s">
        <v>34</v>
      </c>
      <c r="K28" s="43">
        <v>12846.8662</v>
      </c>
      <c r="L28" s="17" t="s">
        <v>96</v>
      </c>
      <c r="M28" s="49"/>
    </row>
    <row r="29" spans="1:13" ht="30" customHeight="1" x14ac:dyDescent="0.3">
      <c r="A29" s="17">
        <v>3</v>
      </c>
      <c r="B29" s="37" t="s">
        <v>78</v>
      </c>
      <c r="C29" s="37" t="s">
        <v>78</v>
      </c>
      <c r="D29" s="32" t="s">
        <v>92</v>
      </c>
      <c r="E29" s="32" t="s">
        <v>104</v>
      </c>
      <c r="F29" s="17"/>
      <c r="G29" s="32"/>
      <c r="H29" s="17">
        <v>20</v>
      </c>
      <c r="I29" s="17">
        <v>55</v>
      </c>
      <c r="J29" s="17" t="s">
        <v>34</v>
      </c>
      <c r="K29" s="43">
        <v>12846.8662</v>
      </c>
      <c r="L29" s="17" t="s">
        <v>96</v>
      </c>
      <c r="M29" s="49"/>
    </row>
    <row r="30" spans="1:13" ht="15" customHeight="1" x14ac:dyDescent="0.3">
      <c r="A30" s="17">
        <v>3</v>
      </c>
      <c r="B30" s="37" t="s">
        <v>78</v>
      </c>
      <c r="C30" s="37" t="s">
        <v>78</v>
      </c>
      <c r="D30" s="32" t="s">
        <v>101</v>
      </c>
      <c r="E30" s="32" t="s">
        <v>105</v>
      </c>
      <c r="F30" s="17"/>
      <c r="G30" s="32"/>
      <c r="H30" s="17">
        <v>20</v>
      </c>
      <c r="I30" s="17">
        <v>55</v>
      </c>
      <c r="J30" s="17" t="s">
        <v>34</v>
      </c>
      <c r="K30" s="43">
        <v>12846.8662</v>
      </c>
      <c r="L30" s="17" t="s">
        <v>96</v>
      </c>
      <c r="M30" s="49"/>
    </row>
    <row r="31" spans="1:13" ht="15" customHeight="1" x14ac:dyDescent="0.3">
      <c r="A31" s="17">
        <v>3</v>
      </c>
      <c r="B31" s="37" t="s">
        <v>78</v>
      </c>
      <c r="C31" s="37" t="s">
        <v>78</v>
      </c>
      <c r="D31" s="32" t="s">
        <v>101</v>
      </c>
      <c r="E31" s="32" t="s">
        <v>106</v>
      </c>
      <c r="F31" s="17"/>
      <c r="G31" s="32"/>
      <c r="H31" s="17">
        <v>20</v>
      </c>
      <c r="I31" s="17">
        <v>55</v>
      </c>
      <c r="J31" s="17" t="s">
        <v>34</v>
      </c>
      <c r="K31" s="43">
        <v>12846.8662</v>
      </c>
      <c r="L31" s="17" t="s">
        <v>96</v>
      </c>
      <c r="M31" s="49"/>
    </row>
    <row r="32" spans="1:13" ht="15" customHeight="1" x14ac:dyDescent="0.3">
      <c r="A32" s="17">
        <v>3</v>
      </c>
      <c r="B32" s="37" t="s">
        <v>78</v>
      </c>
      <c r="C32" s="37" t="s">
        <v>78</v>
      </c>
      <c r="D32" s="32" t="s">
        <v>88</v>
      </c>
      <c r="E32" s="32" t="s">
        <v>107</v>
      </c>
      <c r="F32" s="17"/>
      <c r="G32" s="32"/>
      <c r="H32" s="17">
        <v>20</v>
      </c>
      <c r="I32" s="17">
        <v>55</v>
      </c>
      <c r="J32" s="17" t="s">
        <v>34</v>
      </c>
      <c r="K32" s="43">
        <v>12846.8662</v>
      </c>
      <c r="L32" s="17" t="s">
        <v>96</v>
      </c>
      <c r="M32" s="49"/>
    </row>
    <row r="33" spans="1:13" ht="30" customHeight="1" x14ac:dyDescent="0.3">
      <c r="A33" s="17">
        <v>3</v>
      </c>
      <c r="B33" s="37" t="s">
        <v>78</v>
      </c>
      <c r="C33" s="37" t="s">
        <v>78</v>
      </c>
      <c r="D33" s="32" t="s">
        <v>94</v>
      </c>
      <c r="E33" s="32" t="s">
        <v>108</v>
      </c>
      <c r="F33" s="17"/>
      <c r="G33" s="32"/>
      <c r="H33" s="17">
        <v>20</v>
      </c>
      <c r="I33" s="17">
        <v>55</v>
      </c>
      <c r="J33" s="17" t="s">
        <v>34</v>
      </c>
      <c r="K33" s="43">
        <v>12871.289900000002</v>
      </c>
      <c r="L33" s="17" t="s">
        <v>96</v>
      </c>
      <c r="M33" s="49"/>
    </row>
    <row r="34" spans="1:13" ht="30" customHeight="1" x14ac:dyDescent="0.3">
      <c r="A34" s="17">
        <v>3</v>
      </c>
      <c r="B34" s="37" t="s">
        <v>78</v>
      </c>
      <c r="C34" s="37" t="s">
        <v>78</v>
      </c>
      <c r="D34" s="38" t="s">
        <v>109</v>
      </c>
      <c r="E34" s="32" t="s">
        <v>109</v>
      </c>
      <c r="F34" s="17"/>
      <c r="G34" s="32"/>
      <c r="H34" s="17">
        <v>20</v>
      </c>
      <c r="I34" s="17">
        <v>55</v>
      </c>
      <c r="J34" s="17" t="s">
        <v>34</v>
      </c>
      <c r="K34" s="43">
        <v>25693.732400000001</v>
      </c>
      <c r="L34" s="17" t="s">
        <v>96</v>
      </c>
      <c r="M34" s="49"/>
    </row>
    <row r="35" spans="1:13" ht="30" customHeight="1" x14ac:dyDescent="0.3">
      <c r="A35" s="17">
        <v>3</v>
      </c>
      <c r="B35" s="37" t="s">
        <v>78</v>
      </c>
      <c r="C35" s="37" t="s">
        <v>78</v>
      </c>
      <c r="D35" s="32" t="s">
        <v>92</v>
      </c>
      <c r="E35" s="32" t="s">
        <v>110</v>
      </c>
      <c r="F35" s="17"/>
      <c r="G35" s="32"/>
      <c r="H35" s="17">
        <v>20</v>
      </c>
      <c r="I35" s="17">
        <v>55</v>
      </c>
      <c r="J35" s="17" t="s">
        <v>34</v>
      </c>
      <c r="K35" s="43">
        <v>12846.8662</v>
      </c>
      <c r="L35" s="17" t="s">
        <v>96</v>
      </c>
      <c r="M35" s="49"/>
    </row>
    <row r="36" spans="1:13" ht="15" customHeight="1" x14ac:dyDescent="0.3">
      <c r="A36" s="17">
        <v>3</v>
      </c>
      <c r="B36" s="37" t="s">
        <v>78</v>
      </c>
      <c r="C36" s="37" t="s">
        <v>78</v>
      </c>
      <c r="D36" s="32" t="s">
        <v>94</v>
      </c>
      <c r="E36" s="32" t="s">
        <v>95</v>
      </c>
      <c r="F36" s="17"/>
      <c r="G36" s="32"/>
      <c r="H36" s="17">
        <v>20</v>
      </c>
      <c r="I36" s="17">
        <v>55</v>
      </c>
      <c r="J36" s="17" t="s">
        <v>34</v>
      </c>
      <c r="K36" s="43">
        <v>12871.289900000002</v>
      </c>
      <c r="L36" s="17" t="s">
        <v>96</v>
      </c>
      <c r="M36" s="49"/>
    </row>
    <row r="37" spans="1:13" ht="15" customHeight="1" x14ac:dyDescent="0.3">
      <c r="A37" s="17">
        <v>3</v>
      </c>
      <c r="B37" s="37" t="s">
        <v>78</v>
      </c>
      <c r="C37" s="37" t="s">
        <v>78</v>
      </c>
      <c r="D37" s="32" t="s">
        <v>94</v>
      </c>
      <c r="E37" s="32" t="s">
        <v>111</v>
      </c>
      <c r="F37" s="17"/>
      <c r="G37" s="32"/>
      <c r="H37" s="17">
        <v>20</v>
      </c>
      <c r="I37" s="17">
        <v>55</v>
      </c>
      <c r="J37" s="17" t="s">
        <v>34</v>
      </c>
      <c r="K37" s="43">
        <v>12871.289900000002</v>
      </c>
      <c r="L37" s="17" t="s">
        <v>96</v>
      </c>
      <c r="M37" s="49"/>
    </row>
    <row r="38" spans="1:13" ht="30" customHeight="1" x14ac:dyDescent="0.3">
      <c r="A38" s="17">
        <v>3</v>
      </c>
      <c r="B38" s="37" t="s">
        <v>78</v>
      </c>
      <c r="C38" s="37" t="s">
        <v>78</v>
      </c>
      <c r="D38" s="32" t="s">
        <v>92</v>
      </c>
      <c r="E38" s="32" t="s">
        <v>93</v>
      </c>
      <c r="F38" s="17"/>
      <c r="G38" s="32"/>
      <c r="H38" s="17">
        <v>20</v>
      </c>
      <c r="I38" s="17">
        <v>55</v>
      </c>
      <c r="J38" s="17" t="s">
        <v>34</v>
      </c>
      <c r="K38" s="43">
        <v>12846.8662</v>
      </c>
      <c r="L38" s="17" t="s">
        <v>96</v>
      </c>
      <c r="M38" s="49"/>
    </row>
    <row r="39" spans="1:13" ht="30" customHeight="1" x14ac:dyDescent="0.3">
      <c r="A39" s="17">
        <v>3</v>
      </c>
      <c r="B39" s="37" t="s">
        <v>78</v>
      </c>
      <c r="C39" s="37" t="s">
        <v>113</v>
      </c>
      <c r="D39" s="32" t="s">
        <v>98</v>
      </c>
      <c r="E39" s="32" t="s">
        <v>99</v>
      </c>
      <c r="F39" s="17"/>
      <c r="G39" s="32"/>
      <c r="H39" s="17">
        <v>20</v>
      </c>
      <c r="I39" s="17">
        <v>50</v>
      </c>
      <c r="J39" s="17" t="s">
        <v>34</v>
      </c>
      <c r="K39" s="43">
        <v>-45642.2</v>
      </c>
      <c r="L39" s="17" t="s">
        <v>96</v>
      </c>
      <c r="M39" s="49"/>
    </row>
    <row r="40" spans="1:13" ht="30" customHeight="1" x14ac:dyDescent="0.3">
      <c r="A40" s="17">
        <v>3</v>
      </c>
      <c r="B40" s="37" t="s">
        <v>78</v>
      </c>
      <c r="C40" s="37" t="s">
        <v>113</v>
      </c>
      <c r="D40" s="32" t="s">
        <v>98</v>
      </c>
      <c r="E40" s="32" t="s">
        <v>99</v>
      </c>
      <c r="F40" s="17"/>
      <c r="G40" s="32"/>
      <c r="H40" s="17">
        <v>20</v>
      </c>
      <c r="I40" s="17">
        <v>55</v>
      </c>
      <c r="J40" s="17" t="s">
        <v>34</v>
      </c>
      <c r="K40" s="43">
        <v>-198594.8</v>
      </c>
      <c r="L40" s="17" t="s">
        <v>96</v>
      </c>
      <c r="M40" s="49"/>
    </row>
    <row r="41" spans="1:13" ht="30" customHeight="1" x14ac:dyDescent="0.3">
      <c r="A41" s="17">
        <v>4</v>
      </c>
      <c r="B41" s="37" t="s">
        <v>78</v>
      </c>
      <c r="C41" s="37" t="s">
        <v>112</v>
      </c>
      <c r="D41" s="32" t="s">
        <v>92</v>
      </c>
      <c r="E41" s="32" t="s">
        <v>93</v>
      </c>
      <c r="F41" s="17"/>
      <c r="G41" s="32"/>
      <c r="H41" s="17">
        <v>20</v>
      </c>
      <c r="I41" s="17">
        <v>55</v>
      </c>
      <c r="J41" s="17" t="s">
        <v>34</v>
      </c>
      <c r="K41" s="43">
        <v>108000</v>
      </c>
      <c r="L41" s="17" t="s">
        <v>96</v>
      </c>
      <c r="M41" s="49" t="s">
        <v>149</v>
      </c>
    </row>
    <row r="42" spans="1:13" ht="30" customHeight="1" x14ac:dyDescent="0.3">
      <c r="A42" s="17">
        <v>4</v>
      </c>
      <c r="B42" s="37" t="s">
        <v>78</v>
      </c>
      <c r="C42" s="37" t="s">
        <v>114</v>
      </c>
      <c r="D42" s="32" t="s">
        <v>101</v>
      </c>
      <c r="E42" s="32" t="s">
        <v>105</v>
      </c>
      <c r="F42" s="17"/>
      <c r="G42" s="32"/>
      <c r="H42" s="17">
        <v>20</v>
      </c>
      <c r="I42" s="17">
        <v>50</v>
      </c>
      <c r="J42" s="17" t="s">
        <v>34</v>
      </c>
      <c r="K42" s="43">
        <v>-94600</v>
      </c>
      <c r="L42" s="17" t="s">
        <v>96</v>
      </c>
      <c r="M42" s="49"/>
    </row>
    <row r="43" spans="1:13" ht="30" customHeight="1" x14ac:dyDescent="0.3">
      <c r="A43" s="17">
        <v>4</v>
      </c>
      <c r="B43" s="37" t="s">
        <v>78</v>
      </c>
      <c r="C43" s="37" t="s">
        <v>114</v>
      </c>
      <c r="D43" s="32" t="s">
        <v>101</v>
      </c>
      <c r="E43" s="32" t="s">
        <v>105</v>
      </c>
      <c r="F43" s="17"/>
      <c r="G43" s="32"/>
      <c r="H43" s="17">
        <v>20</v>
      </c>
      <c r="I43" s="17">
        <v>55</v>
      </c>
      <c r="J43" s="17" t="s">
        <v>34</v>
      </c>
      <c r="K43" s="43">
        <f>-25400+12000</f>
        <v>-13400</v>
      </c>
      <c r="L43" s="17" t="s">
        <v>96</v>
      </c>
      <c r="M43" s="49"/>
    </row>
    <row r="44" spans="1:13" ht="30" customHeight="1" x14ac:dyDescent="0.3">
      <c r="A44" s="17">
        <v>5</v>
      </c>
      <c r="B44" s="37" t="s">
        <v>78</v>
      </c>
      <c r="C44" s="37" t="s">
        <v>78</v>
      </c>
      <c r="D44" s="32" t="s">
        <v>94</v>
      </c>
      <c r="E44" s="32" t="s">
        <v>100</v>
      </c>
      <c r="F44" s="17"/>
      <c r="G44" s="32"/>
      <c r="H44" s="17">
        <v>20</v>
      </c>
      <c r="I44" s="17">
        <v>55</v>
      </c>
      <c r="J44" s="17" t="s">
        <v>34</v>
      </c>
      <c r="K44" s="43">
        <v>116.46701054</v>
      </c>
      <c r="L44" s="17" t="s">
        <v>96</v>
      </c>
      <c r="M44" s="49" t="s">
        <v>141</v>
      </c>
    </row>
    <row r="45" spans="1:13" ht="30" customHeight="1" x14ac:dyDescent="0.3">
      <c r="A45" s="17">
        <v>5</v>
      </c>
      <c r="B45" s="37" t="s">
        <v>78</v>
      </c>
      <c r="C45" s="37" t="s">
        <v>78</v>
      </c>
      <c r="D45" s="32" t="s">
        <v>94</v>
      </c>
      <c r="E45" s="32" t="s">
        <v>108</v>
      </c>
      <c r="F45" s="17"/>
      <c r="G45" s="32"/>
      <c r="H45" s="17">
        <v>20</v>
      </c>
      <c r="I45" s="17">
        <v>55</v>
      </c>
      <c r="J45" s="17" t="s">
        <v>34</v>
      </c>
      <c r="K45" s="43">
        <v>58.233505269999988</v>
      </c>
      <c r="L45" s="17" t="s">
        <v>96</v>
      </c>
      <c r="M45" s="49"/>
    </row>
    <row r="46" spans="1:13" ht="15" customHeight="1" x14ac:dyDescent="0.3">
      <c r="A46" s="17">
        <v>5</v>
      </c>
      <c r="B46" s="37" t="s">
        <v>78</v>
      </c>
      <c r="C46" s="37" t="s">
        <v>78</v>
      </c>
      <c r="D46" s="32" t="s">
        <v>94</v>
      </c>
      <c r="E46" s="32" t="s">
        <v>95</v>
      </c>
      <c r="F46" s="17"/>
      <c r="G46" s="32"/>
      <c r="H46" s="17">
        <v>20</v>
      </c>
      <c r="I46" s="17">
        <v>55</v>
      </c>
      <c r="J46" s="17" t="s">
        <v>34</v>
      </c>
      <c r="K46" s="43">
        <v>58.123005260000014</v>
      </c>
      <c r="L46" s="17" t="s">
        <v>96</v>
      </c>
      <c r="M46" s="49"/>
    </row>
    <row r="47" spans="1:13" ht="15" customHeight="1" x14ac:dyDescent="0.3">
      <c r="A47" s="17">
        <v>5</v>
      </c>
      <c r="B47" s="37" t="s">
        <v>78</v>
      </c>
      <c r="C47" s="37" t="s">
        <v>78</v>
      </c>
      <c r="D47" s="32" t="s">
        <v>94</v>
      </c>
      <c r="E47" s="32" t="s">
        <v>111</v>
      </c>
      <c r="F47" s="17"/>
      <c r="G47" s="32"/>
      <c r="H47" s="17">
        <v>20</v>
      </c>
      <c r="I47" s="17">
        <v>55</v>
      </c>
      <c r="J47" s="17" t="s">
        <v>34</v>
      </c>
      <c r="K47" s="43">
        <v>58.123005259999999</v>
      </c>
      <c r="L47" s="17" t="s">
        <v>96</v>
      </c>
      <c r="M47" s="49"/>
    </row>
    <row r="48" spans="1:13" ht="15" customHeight="1" x14ac:dyDescent="0.3">
      <c r="A48" s="17">
        <v>5</v>
      </c>
      <c r="B48" s="37" t="s">
        <v>78</v>
      </c>
      <c r="C48" s="37" t="s">
        <v>78</v>
      </c>
      <c r="D48" s="32" t="s">
        <v>101</v>
      </c>
      <c r="E48" s="32" t="s">
        <v>102</v>
      </c>
      <c r="F48" s="17"/>
      <c r="G48" s="32"/>
      <c r="H48" s="17">
        <v>20</v>
      </c>
      <c r="I48" s="17">
        <v>55</v>
      </c>
      <c r="J48" s="17" t="s">
        <v>34</v>
      </c>
      <c r="K48" s="43">
        <v>58.123005259999999</v>
      </c>
      <c r="L48" s="17" t="s">
        <v>96</v>
      </c>
      <c r="M48" s="49"/>
    </row>
    <row r="49" spans="1:13" ht="15" customHeight="1" x14ac:dyDescent="0.3">
      <c r="A49" s="17">
        <v>5</v>
      </c>
      <c r="B49" s="37" t="s">
        <v>78</v>
      </c>
      <c r="C49" s="37" t="s">
        <v>78</v>
      </c>
      <c r="D49" s="32" t="s">
        <v>101</v>
      </c>
      <c r="E49" s="32" t="s">
        <v>103</v>
      </c>
      <c r="F49" s="17"/>
      <c r="G49" s="32"/>
      <c r="H49" s="17">
        <v>20</v>
      </c>
      <c r="I49" s="17">
        <v>55</v>
      </c>
      <c r="J49" s="17" t="s">
        <v>34</v>
      </c>
      <c r="K49" s="43">
        <v>58.123005259999999</v>
      </c>
      <c r="L49" s="17" t="s">
        <v>96</v>
      </c>
      <c r="M49" s="49"/>
    </row>
    <row r="50" spans="1:13" ht="15" customHeight="1" x14ac:dyDescent="0.3">
      <c r="A50" s="17">
        <v>5</v>
      </c>
      <c r="B50" s="37" t="s">
        <v>78</v>
      </c>
      <c r="C50" s="37" t="s">
        <v>78</v>
      </c>
      <c r="D50" s="32" t="s">
        <v>101</v>
      </c>
      <c r="E50" s="32" t="s">
        <v>105</v>
      </c>
      <c r="F50" s="17"/>
      <c r="G50" s="32"/>
      <c r="H50" s="17">
        <v>20</v>
      </c>
      <c r="I50" s="17">
        <v>55</v>
      </c>
      <c r="J50" s="17" t="s">
        <v>34</v>
      </c>
      <c r="K50" s="43">
        <v>58.123005260000014</v>
      </c>
      <c r="L50" s="17" t="s">
        <v>96</v>
      </c>
      <c r="M50" s="49"/>
    </row>
    <row r="51" spans="1:13" ht="15" customHeight="1" x14ac:dyDescent="0.3">
      <c r="A51" s="17">
        <v>5</v>
      </c>
      <c r="B51" s="37" t="s">
        <v>78</v>
      </c>
      <c r="C51" s="37" t="s">
        <v>78</v>
      </c>
      <c r="D51" s="32" t="s">
        <v>101</v>
      </c>
      <c r="E51" s="32" t="s">
        <v>106</v>
      </c>
      <c r="F51" s="17"/>
      <c r="G51" s="32"/>
      <c r="H51" s="17">
        <v>20</v>
      </c>
      <c r="I51" s="17">
        <v>55</v>
      </c>
      <c r="J51" s="17" t="s">
        <v>34</v>
      </c>
      <c r="K51" s="43">
        <v>58.123005259999999</v>
      </c>
      <c r="L51" s="17" t="s">
        <v>96</v>
      </c>
      <c r="M51" s="49"/>
    </row>
    <row r="52" spans="1:13" ht="30" customHeight="1" x14ac:dyDescent="0.3">
      <c r="A52" s="17">
        <v>5</v>
      </c>
      <c r="B52" s="37" t="s">
        <v>78</v>
      </c>
      <c r="C52" s="37" t="s">
        <v>78</v>
      </c>
      <c r="D52" s="32" t="s">
        <v>88</v>
      </c>
      <c r="E52" s="32" t="s">
        <v>89</v>
      </c>
      <c r="F52" s="17"/>
      <c r="G52" s="32"/>
      <c r="H52" s="17">
        <v>20</v>
      </c>
      <c r="I52" s="17">
        <v>55</v>
      </c>
      <c r="J52" s="17" t="s">
        <v>34</v>
      </c>
      <c r="K52" s="43">
        <v>174.36901577999998</v>
      </c>
      <c r="L52" s="17" t="s">
        <v>96</v>
      </c>
      <c r="M52" s="49"/>
    </row>
    <row r="53" spans="1:13" ht="15" customHeight="1" x14ac:dyDescent="0.3">
      <c r="A53" s="17">
        <v>5</v>
      </c>
      <c r="B53" s="37" t="s">
        <v>78</v>
      </c>
      <c r="C53" s="37" t="s">
        <v>78</v>
      </c>
      <c r="D53" s="32" t="s">
        <v>88</v>
      </c>
      <c r="E53" s="32" t="s">
        <v>107</v>
      </c>
      <c r="F53" s="17"/>
      <c r="G53" s="32"/>
      <c r="H53" s="17">
        <v>20</v>
      </c>
      <c r="I53" s="17">
        <v>55</v>
      </c>
      <c r="J53" s="17" t="s">
        <v>34</v>
      </c>
      <c r="K53" s="43">
        <v>58.233505269999988</v>
      </c>
      <c r="L53" s="17" t="s">
        <v>96</v>
      </c>
      <c r="M53" s="49"/>
    </row>
    <row r="54" spans="1:13" ht="30" customHeight="1" x14ac:dyDescent="0.3">
      <c r="A54" s="17">
        <v>5</v>
      </c>
      <c r="B54" s="37" t="s">
        <v>78</v>
      </c>
      <c r="C54" s="37" t="s">
        <v>78</v>
      </c>
      <c r="D54" s="32" t="s">
        <v>98</v>
      </c>
      <c r="E54" s="32" t="s">
        <v>99</v>
      </c>
      <c r="F54" s="17"/>
      <c r="G54" s="32"/>
      <c r="H54" s="17">
        <v>20</v>
      </c>
      <c r="I54" s="17">
        <v>55</v>
      </c>
      <c r="J54" s="17" t="s">
        <v>34</v>
      </c>
      <c r="K54" s="43">
        <v>58.123005260000014</v>
      </c>
      <c r="L54" s="17" t="s">
        <v>96</v>
      </c>
      <c r="M54" s="49"/>
    </row>
    <row r="55" spans="1:13" ht="30" customHeight="1" x14ac:dyDescent="0.3">
      <c r="A55" s="17">
        <v>5</v>
      </c>
      <c r="B55" s="37" t="s">
        <v>78</v>
      </c>
      <c r="C55" s="37" t="s">
        <v>78</v>
      </c>
      <c r="D55" s="32" t="s">
        <v>92</v>
      </c>
      <c r="E55" s="32" t="s">
        <v>104</v>
      </c>
      <c r="F55" s="17"/>
      <c r="G55" s="32"/>
      <c r="H55" s="17">
        <v>20</v>
      </c>
      <c r="I55" s="17">
        <v>55</v>
      </c>
      <c r="J55" s="17" t="s">
        <v>34</v>
      </c>
      <c r="K55" s="43">
        <v>58.123005259999999</v>
      </c>
      <c r="L55" s="17" t="s">
        <v>96</v>
      </c>
      <c r="M55" s="49"/>
    </row>
    <row r="56" spans="1:13" ht="30" customHeight="1" x14ac:dyDescent="0.3">
      <c r="A56" s="17">
        <v>5</v>
      </c>
      <c r="B56" s="37" t="s">
        <v>78</v>
      </c>
      <c r="C56" s="37" t="s">
        <v>78</v>
      </c>
      <c r="D56" s="32" t="s">
        <v>92</v>
      </c>
      <c r="E56" s="32" t="s">
        <v>110</v>
      </c>
      <c r="F56" s="17"/>
      <c r="G56" s="32"/>
      <c r="H56" s="17">
        <v>20</v>
      </c>
      <c r="I56" s="17">
        <v>55</v>
      </c>
      <c r="J56" s="17" t="s">
        <v>34</v>
      </c>
      <c r="K56" s="43">
        <v>58.233505269999988</v>
      </c>
      <c r="L56" s="17" t="s">
        <v>96</v>
      </c>
      <c r="M56" s="49"/>
    </row>
    <row r="57" spans="1:13" ht="30" customHeight="1" x14ac:dyDescent="0.3">
      <c r="A57" s="17">
        <v>5</v>
      </c>
      <c r="B57" s="37" t="s">
        <v>78</v>
      </c>
      <c r="C57" s="37" t="s">
        <v>78</v>
      </c>
      <c r="D57" s="32" t="s">
        <v>92</v>
      </c>
      <c r="E57" s="32" t="s">
        <v>93</v>
      </c>
      <c r="F57" s="17"/>
      <c r="G57" s="32"/>
      <c r="H57" s="17">
        <v>20</v>
      </c>
      <c r="I57" s="17">
        <v>55</v>
      </c>
      <c r="J57" s="17" t="s">
        <v>34</v>
      </c>
      <c r="K57" s="43">
        <v>58.233505270000002</v>
      </c>
      <c r="L57" s="17" t="s">
        <v>96</v>
      </c>
      <c r="M57" s="49"/>
    </row>
    <row r="58" spans="1:13" ht="30" customHeight="1" x14ac:dyDescent="0.3">
      <c r="A58" s="17">
        <v>5</v>
      </c>
      <c r="B58" s="37" t="s">
        <v>78</v>
      </c>
      <c r="C58" s="37" t="s">
        <v>78</v>
      </c>
      <c r="D58" s="38" t="s">
        <v>109</v>
      </c>
      <c r="E58" s="32" t="s">
        <v>109</v>
      </c>
      <c r="F58" s="17"/>
      <c r="G58" s="32"/>
      <c r="H58" s="17">
        <v>20</v>
      </c>
      <c r="I58" s="17">
        <v>55</v>
      </c>
      <c r="J58" s="17" t="s">
        <v>34</v>
      </c>
      <c r="K58" s="43">
        <v>116.24601052</v>
      </c>
      <c r="L58" s="17" t="s">
        <v>96</v>
      </c>
      <c r="M58" s="49"/>
    </row>
    <row r="59" spans="1:13" ht="15" customHeight="1" x14ac:dyDescent="0.3">
      <c r="A59" s="17">
        <v>5</v>
      </c>
      <c r="B59" s="37" t="s">
        <v>78</v>
      </c>
      <c r="C59" s="37" t="s">
        <v>115</v>
      </c>
      <c r="D59" s="32" t="s">
        <v>88</v>
      </c>
      <c r="E59" s="32" t="s">
        <v>116</v>
      </c>
      <c r="F59" s="17"/>
      <c r="G59" s="32"/>
      <c r="H59" s="17">
        <v>20</v>
      </c>
      <c r="I59" s="17">
        <v>55</v>
      </c>
      <c r="J59" s="17" t="s">
        <v>34</v>
      </c>
      <c r="K59" s="43">
        <v>-1105</v>
      </c>
      <c r="L59" s="17" t="s">
        <v>96</v>
      </c>
      <c r="M59" s="49"/>
    </row>
    <row r="60" spans="1:13" ht="30" customHeight="1" x14ac:dyDescent="0.3">
      <c r="A60" s="17">
        <v>6</v>
      </c>
      <c r="B60" s="37" t="s">
        <v>78</v>
      </c>
      <c r="C60" s="37" t="s">
        <v>78</v>
      </c>
      <c r="D60" s="32" t="s">
        <v>98</v>
      </c>
      <c r="E60" s="32" t="s">
        <v>99</v>
      </c>
      <c r="F60" s="17" t="s">
        <v>117</v>
      </c>
      <c r="G60" s="32" t="s">
        <v>118</v>
      </c>
      <c r="H60" s="17">
        <v>20</v>
      </c>
      <c r="I60" s="17">
        <v>452</v>
      </c>
      <c r="J60" s="17" t="s">
        <v>34</v>
      </c>
      <c r="K60" s="43">
        <v>2966.2962099700003</v>
      </c>
      <c r="L60" s="17" t="s">
        <v>91</v>
      </c>
      <c r="M60" s="49" t="s">
        <v>150</v>
      </c>
    </row>
    <row r="61" spans="1:13" ht="30" customHeight="1" x14ac:dyDescent="0.3">
      <c r="A61" s="17">
        <v>6</v>
      </c>
      <c r="B61" s="37" t="s">
        <v>78</v>
      </c>
      <c r="C61" s="37" t="s">
        <v>78</v>
      </c>
      <c r="D61" s="32" t="s">
        <v>94</v>
      </c>
      <c r="E61" s="32" t="s">
        <v>100</v>
      </c>
      <c r="F61" s="17" t="s">
        <v>117</v>
      </c>
      <c r="G61" s="32" t="s">
        <v>118</v>
      </c>
      <c r="H61" s="17">
        <v>20</v>
      </c>
      <c r="I61" s="17">
        <v>452</v>
      </c>
      <c r="J61" s="17" t="s">
        <v>34</v>
      </c>
      <c r="K61" s="43">
        <v>358.59221993999995</v>
      </c>
      <c r="L61" s="17" t="s">
        <v>91</v>
      </c>
      <c r="M61" s="49"/>
    </row>
    <row r="62" spans="1:13" ht="30" customHeight="1" x14ac:dyDescent="0.3">
      <c r="A62" s="17">
        <v>6</v>
      </c>
      <c r="B62" s="37" t="s">
        <v>78</v>
      </c>
      <c r="C62" s="37" t="s">
        <v>78</v>
      </c>
      <c r="D62" s="32" t="s">
        <v>88</v>
      </c>
      <c r="E62" s="32" t="s">
        <v>89</v>
      </c>
      <c r="F62" s="17" t="s">
        <v>117</v>
      </c>
      <c r="G62" s="32" t="s">
        <v>118</v>
      </c>
      <c r="H62" s="17">
        <v>20</v>
      </c>
      <c r="I62" s="17">
        <v>452</v>
      </c>
      <c r="J62" s="17" t="s">
        <v>34</v>
      </c>
      <c r="K62" s="43">
        <v>-881.41673688000105</v>
      </c>
      <c r="L62" s="17" t="s">
        <v>91</v>
      </c>
      <c r="M62" s="49"/>
    </row>
    <row r="63" spans="1:13" ht="30" customHeight="1" x14ac:dyDescent="0.3">
      <c r="A63" s="17">
        <v>6</v>
      </c>
      <c r="B63" s="37" t="s">
        <v>78</v>
      </c>
      <c r="C63" s="37" t="s">
        <v>78</v>
      </c>
      <c r="D63" s="32" t="s">
        <v>101</v>
      </c>
      <c r="E63" s="32" t="s">
        <v>102</v>
      </c>
      <c r="F63" s="17" t="s">
        <v>117</v>
      </c>
      <c r="G63" s="32" t="s">
        <v>118</v>
      </c>
      <c r="H63" s="17">
        <v>20</v>
      </c>
      <c r="I63" s="17">
        <v>452</v>
      </c>
      <c r="J63" s="17" t="s">
        <v>34</v>
      </c>
      <c r="K63" s="43">
        <v>-293.80557896000005</v>
      </c>
      <c r="L63" s="17" t="s">
        <v>91</v>
      </c>
      <c r="M63" s="49"/>
    </row>
    <row r="64" spans="1:13" ht="30" customHeight="1" x14ac:dyDescent="0.3">
      <c r="A64" s="17">
        <v>6</v>
      </c>
      <c r="B64" s="37" t="s">
        <v>78</v>
      </c>
      <c r="C64" s="37" t="s">
        <v>78</v>
      </c>
      <c r="D64" s="32" t="s">
        <v>101</v>
      </c>
      <c r="E64" s="32" t="s">
        <v>103</v>
      </c>
      <c r="F64" s="17" t="s">
        <v>117</v>
      </c>
      <c r="G64" s="32" t="s">
        <v>118</v>
      </c>
      <c r="H64" s="17">
        <v>20</v>
      </c>
      <c r="I64" s="17">
        <v>452</v>
      </c>
      <c r="J64" s="17" t="s">
        <v>34</v>
      </c>
      <c r="K64" s="43">
        <v>-293.80557896000005</v>
      </c>
      <c r="L64" s="17" t="s">
        <v>91</v>
      </c>
      <c r="M64" s="49"/>
    </row>
    <row r="65" spans="1:13" ht="30" customHeight="1" x14ac:dyDescent="0.3">
      <c r="A65" s="17">
        <v>6</v>
      </c>
      <c r="B65" s="37" t="s">
        <v>78</v>
      </c>
      <c r="C65" s="37" t="s">
        <v>78</v>
      </c>
      <c r="D65" s="32" t="s">
        <v>92</v>
      </c>
      <c r="E65" s="32" t="s">
        <v>104</v>
      </c>
      <c r="F65" s="17" t="s">
        <v>117</v>
      </c>
      <c r="G65" s="32" t="s">
        <v>118</v>
      </c>
      <c r="H65" s="17">
        <v>20</v>
      </c>
      <c r="I65" s="17">
        <v>452</v>
      </c>
      <c r="J65" s="17" t="s">
        <v>34</v>
      </c>
      <c r="K65" s="43">
        <v>-1360.0882900699999</v>
      </c>
      <c r="L65" s="17" t="s">
        <v>91</v>
      </c>
      <c r="M65" s="49"/>
    </row>
    <row r="66" spans="1:13" ht="30" customHeight="1" x14ac:dyDescent="0.3">
      <c r="A66" s="17">
        <v>6</v>
      </c>
      <c r="B66" s="37" t="s">
        <v>78</v>
      </c>
      <c r="C66" s="37" t="s">
        <v>78</v>
      </c>
      <c r="D66" s="32" t="s">
        <v>101</v>
      </c>
      <c r="E66" s="32" t="s">
        <v>105</v>
      </c>
      <c r="F66" s="17" t="s">
        <v>117</v>
      </c>
      <c r="G66" s="32" t="s">
        <v>118</v>
      </c>
      <c r="H66" s="17">
        <v>20</v>
      </c>
      <c r="I66" s="17">
        <v>452</v>
      </c>
      <c r="J66" s="17" t="s">
        <v>34</v>
      </c>
      <c r="K66" s="43">
        <v>-293.80557896000005</v>
      </c>
      <c r="L66" s="17" t="s">
        <v>91</v>
      </c>
      <c r="M66" s="49"/>
    </row>
    <row r="67" spans="1:13" ht="30" customHeight="1" x14ac:dyDescent="0.3">
      <c r="A67" s="17">
        <v>6</v>
      </c>
      <c r="B67" s="37" t="s">
        <v>78</v>
      </c>
      <c r="C67" s="37" t="s">
        <v>78</v>
      </c>
      <c r="D67" s="32" t="s">
        <v>101</v>
      </c>
      <c r="E67" s="32" t="s">
        <v>106</v>
      </c>
      <c r="F67" s="17" t="s">
        <v>117</v>
      </c>
      <c r="G67" s="32" t="s">
        <v>118</v>
      </c>
      <c r="H67" s="17">
        <v>20</v>
      </c>
      <c r="I67" s="17">
        <v>452</v>
      </c>
      <c r="J67" s="17" t="s">
        <v>34</v>
      </c>
      <c r="K67" s="43">
        <v>-293.80557896000005</v>
      </c>
      <c r="L67" s="17" t="s">
        <v>91</v>
      </c>
      <c r="M67" s="49"/>
    </row>
    <row r="68" spans="1:13" ht="30" customHeight="1" x14ac:dyDescent="0.3">
      <c r="A68" s="17">
        <v>6</v>
      </c>
      <c r="B68" s="37" t="s">
        <v>78</v>
      </c>
      <c r="C68" s="37" t="s">
        <v>78</v>
      </c>
      <c r="D68" s="32" t="s">
        <v>88</v>
      </c>
      <c r="E68" s="32" t="s">
        <v>107</v>
      </c>
      <c r="F68" s="17" t="s">
        <v>117</v>
      </c>
      <c r="G68" s="32" t="s">
        <v>118</v>
      </c>
      <c r="H68" s="17">
        <v>20</v>
      </c>
      <c r="I68" s="17">
        <v>452</v>
      </c>
      <c r="J68" s="17" t="s">
        <v>34</v>
      </c>
      <c r="K68" s="43">
        <v>-293.80557896000005</v>
      </c>
      <c r="L68" s="17" t="s">
        <v>91</v>
      </c>
      <c r="M68" s="49"/>
    </row>
    <row r="69" spans="1:13" ht="30" customHeight="1" x14ac:dyDescent="0.3">
      <c r="A69" s="17">
        <v>6</v>
      </c>
      <c r="B69" s="37" t="s">
        <v>78</v>
      </c>
      <c r="C69" s="37" t="s">
        <v>78</v>
      </c>
      <c r="D69" s="32" t="s">
        <v>94</v>
      </c>
      <c r="E69" s="32" t="s">
        <v>108</v>
      </c>
      <c r="F69" s="17" t="s">
        <v>117</v>
      </c>
      <c r="G69" s="32" t="s">
        <v>118</v>
      </c>
      <c r="H69" s="17">
        <v>20</v>
      </c>
      <c r="I69" s="17">
        <v>452</v>
      </c>
      <c r="J69" s="17" t="s">
        <v>34</v>
      </c>
      <c r="K69" s="43">
        <v>1804.2961099700001</v>
      </c>
      <c r="L69" s="17" t="s">
        <v>91</v>
      </c>
      <c r="M69" s="49"/>
    </row>
    <row r="70" spans="1:13" ht="30" customHeight="1" x14ac:dyDescent="0.3">
      <c r="A70" s="17">
        <v>6</v>
      </c>
      <c r="B70" s="37" t="s">
        <v>78</v>
      </c>
      <c r="C70" s="37" t="s">
        <v>78</v>
      </c>
      <c r="D70" s="38" t="s">
        <v>109</v>
      </c>
      <c r="E70" s="32" t="s">
        <v>109</v>
      </c>
      <c r="F70" s="17" t="s">
        <v>117</v>
      </c>
      <c r="G70" s="32" t="s">
        <v>118</v>
      </c>
      <c r="H70" s="17">
        <v>20</v>
      </c>
      <c r="I70" s="17">
        <v>452</v>
      </c>
      <c r="J70" s="17" t="s">
        <v>34</v>
      </c>
      <c r="K70" s="43">
        <v>-587.6111579200001</v>
      </c>
      <c r="L70" s="17" t="s">
        <v>91</v>
      </c>
      <c r="M70" s="49"/>
    </row>
    <row r="71" spans="1:13" ht="30" customHeight="1" x14ac:dyDescent="0.3">
      <c r="A71" s="17">
        <v>6</v>
      </c>
      <c r="B71" s="37" t="s">
        <v>78</v>
      </c>
      <c r="C71" s="37" t="s">
        <v>78</v>
      </c>
      <c r="D71" s="32" t="s">
        <v>92</v>
      </c>
      <c r="E71" s="32" t="s">
        <v>110</v>
      </c>
      <c r="F71" s="17" t="s">
        <v>117</v>
      </c>
      <c r="G71" s="32" t="s">
        <v>118</v>
      </c>
      <c r="H71" s="17">
        <v>20</v>
      </c>
      <c r="I71" s="17">
        <v>452</v>
      </c>
      <c r="J71" s="17" t="s">
        <v>34</v>
      </c>
      <c r="K71" s="43">
        <v>-3079.0881900700001</v>
      </c>
      <c r="L71" s="17" t="s">
        <v>91</v>
      </c>
      <c r="M71" s="49"/>
    </row>
    <row r="72" spans="1:13" ht="30" customHeight="1" x14ac:dyDescent="0.3">
      <c r="A72" s="17">
        <v>6</v>
      </c>
      <c r="B72" s="37" t="s">
        <v>78</v>
      </c>
      <c r="C72" s="37" t="s">
        <v>78</v>
      </c>
      <c r="D72" s="32" t="s">
        <v>94</v>
      </c>
      <c r="E72" s="32" t="s">
        <v>95</v>
      </c>
      <c r="F72" s="17" t="s">
        <v>117</v>
      </c>
      <c r="G72" s="32" t="s">
        <v>118</v>
      </c>
      <c r="H72" s="17">
        <v>20</v>
      </c>
      <c r="I72" s="17">
        <v>452</v>
      </c>
      <c r="J72" s="17" t="s">
        <v>34</v>
      </c>
      <c r="K72" s="43">
        <v>1803.84040996</v>
      </c>
      <c r="L72" s="17" t="s">
        <v>91</v>
      </c>
      <c r="M72" s="49"/>
    </row>
    <row r="73" spans="1:13" ht="30" customHeight="1" x14ac:dyDescent="0.3">
      <c r="A73" s="17">
        <v>6</v>
      </c>
      <c r="B73" s="37" t="s">
        <v>78</v>
      </c>
      <c r="C73" s="37" t="s">
        <v>78</v>
      </c>
      <c r="D73" s="32" t="s">
        <v>94</v>
      </c>
      <c r="E73" s="32" t="s">
        <v>111</v>
      </c>
      <c r="F73" s="17" t="s">
        <v>117</v>
      </c>
      <c r="G73" s="32" t="s">
        <v>118</v>
      </c>
      <c r="H73" s="17">
        <v>20</v>
      </c>
      <c r="I73" s="17">
        <v>452</v>
      </c>
      <c r="J73" s="17" t="s">
        <v>34</v>
      </c>
      <c r="K73" s="43">
        <v>1804.2961099700001</v>
      </c>
      <c r="L73" s="17" t="s">
        <v>91</v>
      </c>
      <c r="M73" s="49"/>
    </row>
    <row r="74" spans="1:13" ht="30" customHeight="1" x14ac:dyDescent="0.3">
      <c r="A74" s="17">
        <v>6</v>
      </c>
      <c r="B74" s="37" t="s">
        <v>78</v>
      </c>
      <c r="C74" s="37" t="s">
        <v>78</v>
      </c>
      <c r="D74" s="32" t="s">
        <v>92</v>
      </c>
      <c r="E74" s="32" t="s">
        <v>93</v>
      </c>
      <c r="F74" s="17" t="s">
        <v>117</v>
      </c>
      <c r="G74" s="32" t="s">
        <v>118</v>
      </c>
      <c r="H74" s="17">
        <v>20</v>
      </c>
      <c r="I74" s="17">
        <v>452</v>
      </c>
      <c r="J74" s="17" t="s">
        <v>34</v>
      </c>
      <c r="K74" s="43">
        <v>-1360.0882900699999</v>
      </c>
      <c r="L74" s="17" t="s">
        <v>91</v>
      </c>
      <c r="M74" s="49"/>
    </row>
    <row r="75" spans="1:13" ht="30" customHeight="1" x14ac:dyDescent="0.3">
      <c r="A75" s="17">
        <v>7</v>
      </c>
      <c r="B75" s="37" t="s">
        <v>78</v>
      </c>
      <c r="C75" s="37" t="s">
        <v>78</v>
      </c>
      <c r="D75" s="32" t="s">
        <v>94</v>
      </c>
      <c r="E75" s="32" t="s">
        <v>100</v>
      </c>
      <c r="F75" s="17"/>
      <c r="G75" s="32"/>
      <c r="H75" s="17">
        <v>20</v>
      </c>
      <c r="I75" s="17">
        <v>450</v>
      </c>
      <c r="J75" s="17" t="s">
        <v>34</v>
      </c>
      <c r="K75" s="43">
        <v>-667</v>
      </c>
      <c r="L75" s="17" t="s">
        <v>96</v>
      </c>
      <c r="M75" s="49" t="s">
        <v>119</v>
      </c>
    </row>
    <row r="76" spans="1:13" ht="30" customHeight="1" x14ac:dyDescent="0.3">
      <c r="A76" s="17">
        <v>7</v>
      </c>
      <c r="B76" s="37" t="s">
        <v>78</v>
      </c>
      <c r="C76" s="37" t="s">
        <v>78</v>
      </c>
      <c r="D76" s="32" t="s">
        <v>92</v>
      </c>
      <c r="E76" s="32" t="s">
        <v>110</v>
      </c>
      <c r="F76" s="17"/>
      <c r="G76" s="32"/>
      <c r="H76" s="17">
        <v>20</v>
      </c>
      <c r="I76" s="17">
        <v>55</v>
      </c>
      <c r="J76" s="17" t="s">
        <v>34</v>
      </c>
      <c r="K76" s="43">
        <v>667</v>
      </c>
      <c r="L76" s="17" t="s">
        <v>96</v>
      </c>
      <c r="M76" s="49"/>
    </row>
    <row r="77" spans="1:13" ht="30" customHeight="1" x14ac:dyDescent="0.3">
      <c r="A77" s="17">
        <v>8</v>
      </c>
      <c r="B77" s="37" t="s">
        <v>78</v>
      </c>
      <c r="C77" s="37" t="s">
        <v>78</v>
      </c>
      <c r="D77" s="32" t="s">
        <v>98</v>
      </c>
      <c r="E77" s="32" t="s">
        <v>99</v>
      </c>
      <c r="F77" s="17"/>
      <c r="G77" s="32"/>
      <c r="H77" s="17">
        <v>20</v>
      </c>
      <c r="I77" s="17">
        <v>50</v>
      </c>
      <c r="J77" s="17" t="s">
        <v>34</v>
      </c>
      <c r="K77" s="43">
        <v>20184.186251992072</v>
      </c>
      <c r="L77" s="17" t="s">
        <v>91</v>
      </c>
      <c r="M77" s="49" t="s">
        <v>151</v>
      </c>
    </row>
    <row r="78" spans="1:13" ht="30" customHeight="1" x14ac:dyDescent="0.3">
      <c r="A78" s="17">
        <v>8</v>
      </c>
      <c r="B78" s="37" t="s">
        <v>78</v>
      </c>
      <c r="C78" s="37" t="s">
        <v>78</v>
      </c>
      <c r="D78" s="32" t="s">
        <v>94</v>
      </c>
      <c r="E78" s="32" t="s">
        <v>100</v>
      </c>
      <c r="F78" s="17"/>
      <c r="G78" s="32"/>
      <c r="H78" s="17">
        <v>20</v>
      </c>
      <c r="I78" s="17">
        <v>50</v>
      </c>
      <c r="J78" s="17" t="s">
        <v>34</v>
      </c>
      <c r="K78" s="43">
        <v>42432.342131036094</v>
      </c>
      <c r="L78" s="17" t="s">
        <v>91</v>
      </c>
      <c r="M78" s="49"/>
    </row>
    <row r="79" spans="1:13" ht="30" customHeight="1" x14ac:dyDescent="0.3">
      <c r="A79" s="17">
        <v>8</v>
      </c>
      <c r="B79" s="37" t="s">
        <v>78</v>
      </c>
      <c r="C79" s="37" t="s">
        <v>78</v>
      </c>
      <c r="D79" s="32" t="s">
        <v>88</v>
      </c>
      <c r="E79" s="32" t="s">
        <v>89</v>
      </c>
      <c r="F79" s="17"/>
      <c r="G79" s="32"/>
      <c r="H79" s="17">
        <v>20</v>
      </c>
      <c r="I79" s="17">
        <v>50</v>
      </c>
      <c r="J79" s="17" t="s">
        <v>34</v>
      </c>
      <c r="K79" s="43">
        <v>77059.926834577447</v>
      </c>
      <c r="L79" s="17" t="s">
        <v>91</v>
      </c>
      <c r="M79" s="49"/>
    </row>
    <row r="80" spans="1:13" ht="15" customHeight="1" x14ac:dyDescent="0.3">
      <c r="A80" s="17">
        <v>8</v>
      </c>
      <c r="B80" s="37" t="s">
        <v>78</v>
      </c>
      <c r="C80" s="37" t="s">
        <v>78</v>
      </c>
      <c r="D80" s="32" t="s">
        <v>101</v>
      </c>
      <c r="E80" s="32" t="s">
        <v>102</v>
      </c>
      <c r="F80" s="17"/>
      <c r="G80" s="32"/>
      <c r="H80" s="17">
        <v>20</v>
      </c>
      <c r="I80" s="17">
        <v>50</v>
      </c>
      <c r="J80" s="17" t="s">
        <v>34</v>
      </c>
      <c r="K80" s="43">
        <v>23567.890831855995</v>
      </c>
      <c r="L80" s="17" t="s">
        <v>91</v>
      </c>
      <c r="M80" s="49"/>
    </row>
    <row r="81" spans="1:13" ht="15" customHeight="1" x14ac:dyDescent="0.3">
      <c r="A81" s="17">
        <v>8</v>
      </c>
      <c r="B81" s="37" t="s">
        <v>78</v>
      </c>
      <c r="C81" s="37" t="s">
        <v>78</v>
      </c>
      <c r="D81" s="32" t="s">
        <v>101</v>
      </c>
      <c r="E81" s="32" t="s">
        <v>103</v>
      </c>
      <c r="F81" s="17"/>
      <c r="G81" s="32"/>
      <c r="H81" s="17">
        <v>20</v>
      </c>
      <c r="I81" s="17">
        <v>50</v>
      </c>
      <c r="J81" s="17" t="s">
        <v>34</v>
      </c>
      <c r="K81" s="43">
        <v>23567.890831855995</v>
      </c>
      <c r="L81" s="17" t="s">
        <v>91</v>
      </c>
      <c r="M81" s="49"/>
    </row>
    <row r="82" spans="1:13" ht="30" customHeight="1" x14ac:dyDescent="0.3">
      <c r="A82" s="17">
        <v>8</v>
      </c>
      <c r="B82" s="37" t="s">
        <v>78</v>
      </c>
      <c r="C82" s="37" t="s">
        <v>78</v>
      </c>
      <c r="D82" s="32" t="s">
        <v>92</v>
      </c>
      <c r="E82" s="32" t="s">
        <v>104</v>
      </c>
      <c r="F82" s="17"/>
      <c r="G82" s="32"/>
      <c r="H82" s="17">
        <v>20</v>
      </c>
      <c r="I82" s="17">
        <v>50</v>
      </c>
      <c r="J82" s="17" t="s">
        <v>34</v>
      </c>
      <c r="K82" s="43">
        <v>20607.94845542375</v>
      </c>
      <c r="L82" s="17" t="s">
        <v>91</v>
      </c>
      <c r="M82" s="49"/>
    </row>
    <row r="83" spans="1:13" ht="15" customHeight="1" x14ac:dyDescent="0.3">
      <c r="A83" s="17">
        <v>8</v>
      </c>
      <c r="B83" s="37" t="s">
        <v>78</v>
      </c>
      <c r="C83" s="37" t="s">
        <v>78</v>
      </c>
      <c r="D83" s="32" t="s">
        <v>101</v>
      </c>
      <c r="E83" s="32" t="s">
        <v>105</v>
      </c>
      <c r="F83" s="17"/>
      <c r="G83" s="32"/>
      <c r="H83" s="17">
        <v>20</v>
      </c>
      <c r="I83" s="17">
        <v>50</v>
      </c>
      <c r="J83" s="17" t="s">
        <v>34</v>
      </c>
      <c r="K83" s="43">
        <v>23567.890831855995</v>
      </c>
      <c r="L83" s="17" t="s">
        <v>91</v>
      </c>
      <c r="M83" s="49"/>
    </row>
    <row r="84" spans="1:13" ht="15" customHeight="1" x14ac:dyDescent="0.3">
      <c r="A84" s="17">
        <v>8</v>
      </c>
      <c r="B84" s="37" t="s">
        <v>78</v>
      </c>
      <c r="C84" s="37" t="s">
        <v>78</v>
      </c>
      <c r="D84" s="32" t="s">
        <v>101</v>
      </c>
      <c r="E84" s="32" t="s">
        <v>106</v>
      </c>
      <c r="F84" s="17"/>
      <c r="G84" s="32"/>
      <c r="H84" s="17">
        <v>20</v>
      </c>
      <c r="I84" s="17">
        <v>50</v>
      </c>
      <c r="J84" s="17" t="s">
        <v>34</v>
      </c>
      <c r="K84" s="43">
        <v>23099.133080131352</v>
      </c>
      <c r="L84" s="17" t="s">
        <v>91</v>
      </c>
      <c r="M84" s="49"/>
    </row>
    <row r="85" spans="1:13" ht="15" customHeight="1" x14ac:dyDescent="0.3">
      <c r="A85" s="17">
        <v>8</v>
      </c>
      <c r="B85" s="37" t="s">
        <v>78</v>
      </c>
      <c r="C85" s="37" t="s">
        <v>78</v>
      </c>
      <c r="D85" s="32" t="s">
        <v>88</v>
      </c>
      <c r="E85" s="32" t="s">
        <v>107</v>
      </c>
      <c r="F85" s="17"/>
      <c r="G85" s="32"/>
      <c r="H85" s="17">
        <v>20</v>
      </c>
      <c r="I85" s="17">
        <v>50</v>
      </c>
      <c r="J85" s="17" t="s">
        <v>34</v>
      </c>
      <c r="K85" s="43">
        <v>23099.133080131352</v>
      </c>
      <c r="L85" s="17" t="s">
        <v>91</v>
      </c>
      <c r="M85" s="49"/>
    </row>
    <row r="86" spans="1:13" ht="30" customHeight="1" x14ac:dyDescent="0.3">
      <c r="A86" s="17">
        <v>8</v>
      </c>
      <c r="B86" s="37" t="s">
        <v>78</v>
      </c>
      <c r="C86" s="37" t="s">
        <v>78</v>
      </c>
      <c r="D86" s="32" t="s">
        <v>94</v>
      </c>
      <c r="E86" s="32" t="s">
        <v>108</v>
      </c>
      <c r="F86" s="17"/>
      <c r="G86" s="32"/>
      <c r="H86" s="17">
        <v>20</v>
      </c>
      <c r="I86" s="17">
        <v>50</v>
      </c>
      <c r="J86" s="17" t="s">
        <v>34</v>
      </c>
      <c r="K86" s="43">
        <v>20653.506738112548</v>
      </c>
      <c r="L86" s="17" t="s">
        <v>91</v>
      </c>
      <c r="M86" s="49"/>
    </row>
    <row r="87" spans="1:13" ht="30" customHeight="1" x14ac:dyDescent="0.3">
      <c r="A87" s="17">
        <v>8</v>
      </c>
      <c r="B87" s="37" t="s">
        <v>78</v>
      </c>
      <c r="C87" s="37" t="s">
        <v>78</v>
      </c>
      <c r="D87" s="38" t="s">
        <v>109</v>
      </c>
      <c r="E87" s="32" t="s">
        <v>109</v>
      </c>
      <c r="F87" s="17"/>
      <c r="G87" s="32"/>
      <c r="H87" s="17">
        <v>20</v>
      </c>
      <c r="I87" s="17">
        <v>50</v>
      </c>
      <c r="J87" s="17" t="s">
        <v>34</v>
      </c>
      <c r="K87" s="43">
        <v>47135.78166371199</v>
      </c>
      <c r="L87" s="17" t="s">
        <v>91</v>
      </c>
      <c r="M87" s="49"/>
    </row>
    <row r="88" spans="1:13" ht="30" customHeight="1" x14ac:dyDescent="0.3">
      <c r="A88" s="17">
        <v>8</v>
      </c>
      <c r="B88" s="37" t="s">
        <v>78</v>
      </c>
      <c r="C88" s="37" t="s">
        <v>78</v>
      </c>
      <c r="D88" s="32" t="s">
        <v>92</v>
      </c>
      <c r="E88" s="32" t="s">
        <v>110</v>
      </c>
      <c r="F88" s="17"/>
      <c r="G88" s="32"/>
      <c r="H88" s="17">
        <v>20</v>
      </c>
      <c r="I88" s="17">
        <v>50</v>
      </c>
      <c r="J88" s="17" t="s">
        <v>34</v>
      </c>
      <c r="K88" s="43">
        <v>20138.627969303277</v>
      </c>
      <c r="L88" s="17" t="s">
        <v>91</v>
      </c>
      <c r="M88" s="49"/>
    </row>
    <row r="89" spans="1:13" ht="15" customHeight="1" x14ac:dyDescent="0.3">
      <c r="A89" s="17">
        <v>8</v>
      </c>
      <c r="B89" s="37" t="s">
        <v>78</v>
      </c>
      <c r="C89" s="37" t="s">
        <v>78</v>
      </c>
      <c r="D89" s="32" t="s">
        <v>94</v>
      </c>
      <c r="E89" s="32" t="s">
        <v>95</v>
      </c>
      <c r="F89" s="17"/>
      <c r="G89" s="32"/>
      <c r="H89" s="17">
        <v>20</v>
      </c>
      <c r="I89" s="17">
        <v>50</v>
      </c>
      <c r="J89" s="17" t="s">
        <v>34</v>
      </c>
      <c r="K89" s="43">
        <v>20184.186251992072</v>
      </c>
      <c r="L89" s="17" t="s">
        <v>91</v>
      </c>
      <c r="M89" s="49"/>
    </row>
    <row r="90" spans="1:13" ht="15" customHeight="1" x14ac:dyDescent="0.3">
      <c r="A90" s="17">
        <v>8</v>
      </c>
      <c r="B90" s="37" t="s">
        <v>78</v>
      </c>
      <c r="C90" s="37" t="s">
        <v>78</v>
      </c>
      <c r="D90" s="32" t="s">
        <v>94</v>
      </c>
      <c r="E90" s="32" t="s">
        <v>111</v>
      </c>
      <c r="F90" s="17"/>
      <c r="G90" s="32"/>
      <c r="H90" s="17">
        <v>20</v>
      </c>
      <c r="I90" s="17">
        <v>50</v>
      </c>
      <c r="J90" s="17" t="s">
        <v>34</v>
      </c>
      <c r="K90" s="43">
        <v>20184.186251992072</v>
      </c>
      <c r="L90" s="17" t="s">
        <v>91</v>
      </c>
      <c r="M90" s="49"/>
    </row>
    <row r="91" spans="1:13" ht="30" customHeight="1" x14ac:dyDescent="0.3">
      <c r="A91" s="17">
        <v>8</v>
      </c>
      <c r="B91" s="37" t="s">
        <v>78</v>
      </c>
      <c r="C91" s="37" t="s">
        <v>78</v>
      </c>
      <c r="D91" s="32" t="s">
        <v>92</v>
      </c>
      <c r="E91" s="32" t="s">
        <v>93</v>
      </c>
      <c r="F91" s="17"/>
      <c r="G91" s="32"/>
      <c r="H91" s="17">
        <v>20</v>
      </c>
      <c r="I91" s="17">
        <v>50</v>
      </c>
      <c r="J91" s="17" t="s">
        <v>34</v>
      </c>
      <c r="K91" s="43">
        <v>20607.385721027931</v>
      </c>
      <c r="L91" s="17" t="s">
        <v>91</v>
      </c>
      <c r="M91" s="49"/>
    </row>
    <row r="92" spans="1:13" ht="30" customHeight="1" x14ac:dyDescent="0.3">
      <c r="A92" s="17">
        <v>8</v>
      </c>
      <c r="B92" s="37" t="s">
        <v>78</v>
      </c>
      <c r="C92" s="37" t="s">
        <v>78</v>
      </c>
      <c r="D92" s="32" t="s">
        <v>98</v>
      </c>
      <c r="E92" s="32" t="s">
        <v>99</v>
      </c>
      <c r="F92" s="17"/>
      <c r="G92" s="32"/>
      <c r="H92" s="17">
        <v>20</v>
      </c>
      <c r="I92" s="17">
        <v>55</v>
      </c>
      <c r="J92" s="17" t="s">
        <v>34</v>
      </c>
      <c r="K92" s="43">
        <v>-23907.250599110597</v>
      </c>
      <c r="L92" s="17" t="s">
        <v>91</v>
      </c>
      <c r="M92" s="49"/>
    </row>
    <row r="93" spans="1:13" ht="30" customHeight="1" x14ac:dyDescent="0.3">
      <c r="A93" s="17">
        <v>8</v>
      </c>
      <c r="B93" s="37" t="s">
        <v>78</v>
      </c>
      <c r="C93" s="37" t="s">
        <v>78</v>
      </c>
      <c r="D93" s="32" t="s">
        <v>94</v>
      </c>
      <c r="E93" s="32" t="s">
        <v>100</v>
      </c>
      <c r="F93" s="17"/>
      <c r="G93" s="32"/>
      <c r="H93" s="17">
        <v>20</v>
      </c>
      <c r="I93" s="17">
        <v>55</v>
      </c>
      <c r="J93" s="17" t="s">
        <v>34</v>
      </c>
      <c r="K93" s="43">
        <v>-58804.704916056209</v>
      </c>
      <c r="L93" s="17" t="s">
        <v>91</v>
      </c>
      <c r="M93" s="49"/>
    </row>
    <row r="94" spans="1:13" ht="30" customHeight="1" x14ac:dyDescent="0.3">
      <c r="A94" s="17">
        <v>8</v>
      </c>
      <c r="B94" s="37" t="s">
        <v>78</v>
      </c>
      <c r="C94" s="37" t="s">
        <v>78</v>
      </c>
      <c r="D94" s="32" t="s">
        <v>88</v>
      </c>
      <c r="E94" s="32" t="s">
        <v>89</v>
      </c>
      <c r="F94" s="17"/>
      <c r="G94" s="32"/>
      <c r="H94" s="17">
        <v>20</v>
      </c>
      <c r="I94" s="17">
        <v>55</v>
      </c>
      <c r="J94" s="17" t="s">
        <v>34</v>
      </c>
      <c r="K94" s="43">
        <v>-57819.519470635962</v>
      </c>
      <c r="L94" s="17" t="s">
        <v>91</v>
      </c>
      <c r="M94" s="49"/>
    </row>
    <row r="95" spans="1:13" ht="15" customHeight="1" x14ac:dyDescent="0.3">
      <c r="A95" s="17">
        <v>8</v>
      </c>
      <c r="B95" s="37" t="s">
        <v>78</v>
      </c>
      <c r="C95" s="37" t="s">
        <v>78</v>
      </c>
      <c r="D95" s="32" t="s">
        <v>101</v>
      </c>
      <c r="E95" s="32" t="s">
        <v>102</v>
      </c>
      <c r="F95" s="17"/>
      <c r="G95" s="32"/>
      <c r="H95" s="17">
        <v>20</v>
      </c>
      <c r="I95" s="17">
        <v>55</v>
      </c>
      <c r="J95" s="17" t="s">
        <v>34</v>
      </c>
      <c r="K95" s="43">
        <v>-16233.403264921893</v>
      </c>
      <c r="L95" s="17" t="s">
        <v>91</v>
      </c>
      <c r="M95" s="49"/>
    </row>
    <row r="96" spans="1:13" ht="15" customHeight="1" x14ac:dyDescent="0.3">
      <c r="A96" s="17">
        <v>8</v>
      </c>
      <c r="B96" s="37" t="s">
        <v>78</v>
      </c>
      <c r="C96" s="37" t="s">
        <v>78</v>
      </c>
      <c r="D96" s="32" t="s">
        <v>101</v>
      </c>
      <c r="E96" s="32" t="s">
        <v>103</v>
      </c>
      <c r="F96" s="17"/>
      <c r="G96" s="32"/>
      <c r="H96" s="17">
        <v>20</v>
      </c>
      <c r="I96" s="17">
        <v>55</v>
      </c>
      <c r="J96" s="17" t="s">
        <v>34</v>
      </c>
      <c r="K96" s="43">
        <v>-19044.627420888486</v>
      </c>
      <c r="L96" s="17" t="s">
        <v>91</v>
      </c>
      <c r="M96" s="49"/>
    </row>
    <row r="97" spans="1:13" ht="30" customHeight="1" x14ac:dyDescent="0.3">
      <c r="A97" s="17">
        <v>8</v>
      </c>
      <c r="B97" s="37" t="s">
        <v>78</v>
      </c>
      <c r="C97" s="37" t="s">
        <v>78</v>
      </c>
      <c r="D97" s="32" t="s">
        <v>92</v>
      </c>
      <c r="E97" s="32" t="s">
        <v>104</v>
      </c>
      <c r="F97" s="17"/>
      <c r="G97" s="32"/>
      <c r="H97" s="17">
        <v>20</v>
      </c>
      <c r="I97" s="17">
        <v>55</v>
      </c>
      <c r="J97" s="17" t="s">
        <v>34</v>
      </c>
      <c r="K97" s="43">
        <v>-39174.287875624075</v>
      </c>
      <c r="L97" s="17" t="s">
        <v>91</v>
      </c>
      <c r="M97" s="49"/>
    </row>
    <row r="98" spans="1:13" ht="15" customHeight="1" x14ac:dyDescent="0.3">
      <c r="A98" s="17">
        <v>8</v>
      </c>
      <c r="B98" s="37" t="s">
        <v>78</v>
      </c>
      <c r="C98" s="37" t="s">
        <v>78</v>
      </c>
      <c r="D98" s="32" t="s">
        <v>101</v>
      </c>
      <c r="E98" s="32" t="s">
        <v>105</v>
      </c>
      <c r="F98" s="17"/>
      <c r="G98" s="32"/>
      <c r="H98" s="17">
        <v>20</v>
      </c>
      <c r="I98" s="17">
        <v>55</v>
      </c>
      <c r="J98" s="17" t="s">
        <v>34</v>
      </c>
      <c r="K98" s="43">
        <v>-16233.403264921893</v>
      </c>
      <c r="L98" s="17" t="s">
        <v>91</v>
      </c>
      <c r="M98" s="49"/>
    </row>
    <row r="99" spans="1:13" ht="15" customHeight="1" x14ac:dyDescent="0.3">
      <c r="A99" s="17">
        <v>8</v>
      </c>
      <c r="B99" s="37" t="s">
        <v>78</v>
      </c>
      <c r="C99" s="37" t="s">
        <v>78</v>
      </c>
      <c r="D99" s="32" t="s">
        <v>101</v>
      </c>
      <c r="E99" s="32" t="s">
        <v>106</v>
      </c>
      <c r="F99" s="17"/>
      <c r="G99" s="32"/>
      <c r="H99" s="17">
        <v>20</v>
      </c>
      <c r="I99" s="17">
        <v>55</v>
      </c>
      <c r="J99" s="17" t="s">
        <v>34</v>
      </c>
      <c r="K99" s="43">
        <v>-16233.403264921897</v>
      </c>
      <c r="L99" s="17" t="s">
        <v>91</v>
      </c>
      <c r="M99" s="49"/>
    </row>
    <row r="100" spans="1:13" ht="15" customHeight="1" x14ac:dyDescent="0.3">
      <c r="A100" s="17">
        <v>8</v>
      </c>
      <c r="B100" s="37" t="s">
        <v>78</v>
      </c>
      <c r="C100" s="37" t="s">
        <v>78</v>
      </c>
      <c r="D100" s="32" t="s">
        <v>88</v>
      </c>
      <c r="E100" s="32" t="s">
        <v>107</v>
      </c>
      <c r="F100" s="17"/>
      <c r="G100" s="32"/>
      <c r="H100" s="17">
        <v>20</v>
      </c>
      <c r="I100" s="17">
        <v>55</v>
      </c>
      <c r="J100" s="17" t="s">
        <v>34</v>
      </c>
      <c r="K100" s="43">
        <v>-18158.293751610639</v>
      </c>
      <c r="L100" s="17" t="s">
        <v>91</v>
      </c>
      <c r="M100" s="49"/>
    </row>
    <row r="101" spans="1:13" ht="30" customHeight="1" x14ac:dyDescent="0.3">
      <c r="A101" s="17">
        <v>8</v>
      </c>
      <c r="B101" s="37" t="s">
        <v>78</v>
      </c>
      <c r="C101" s="37" t="s">
        <v>78</v>
      </c>
      <c r="D101" s="32" t="s">
        <v>94</v>
      </c>
      <c r="E101" s="32" t="s">
        <v>108</v>
      </c>
      <c r="F101" s="17"/>
      <c r="G101" s="32"/>
      <c r="H101" s="17">
        <v>20</v>
      </c>
      <c r="I101" s="17">
        <v>55</v>
      </c>
      <c r="J101" s="17" t="s">
        <v>34</v>
      </c>
      <c r="K101" s="43">
        <v>-26172.974273560842</v>
      </c>
      <c r="L101" s="17" t="s">
        <v>91</v>
      </c>
      <c r="M101" s="49"/>
    </row>
    <row r="102" spans="1:13" ht="30" customHeight="1" x14ac:dyDescent="0.3">
      <c r="A102" s="17">
        <v>8</v>
      </c>
      <c r="B102" s="37" t="s">
        <v>78</v>
      </c>
      <c r="C102" s="37" t="s">
        <v>78</v>
      </c>
      <c r="D102" s="38" t="s">
        <v>109</v>
      </c>
      <c r="E102" s="32" t="s">
        <v>109</v>
      </c>
      <c r="F102" s="17"/>
      <c r="G102" s="32"/>
      <c r="H102" s="17">
        <v>20</v>
      </c>
      <c r="I102" s="17">
        <v>55</v>
      </c>
      <c r="J102" s="17" t="s">
        <v>34</v>
      </c>
      <c r="K102" s="43">
        <v>-38678.388632926923</v>
      </c>
      <c r="L102" s="17" t="s">
        <v>91</v>
      </c>
      <c r="M102" s="49"/>
    </row>
    <row r="103" spans="1:13" ht="30" customHeight="1" x14ac:dyDescent="0.3">
      <c r="A103" s="17">
        <v>8</v>
      </c>
      <c r="B103" s="37" t="s">
        <v>78</v>
      </c>
      <c r="C103" s="37" t="s">
        <v>78</v>
      </c>
      <c r="D103" s="32" t="s">
        <v>92</v>
      </c>
      <c r="E103" s="32" t="s">
        <v>110</v>
      </c>
      <c r="F103" s="17"/>
      <c r="G103" s="32"/>
      <c r="H103" s="17">
        <v>20</v>
      </c>
      <c r="I103" s="17">
        <v>55</v>
      </c>
      <c r="J103" s="17" t="s">
        <v>34</v>
      </c>
      <c r="K103" s="43">
        <v>-22031.12483663981</v>
      </c>
      <c r="L103" s="17" t="s">
        <v>91</v>
      </c>
      <c r="M103" s="49"/>
    </row>
    <row r="104" spans="1:13" ht="15" customHeight="1" x14ac:dyDescent="0.3">
      <c r="A104" s="17">
        <v>8</v>
      </c>
      <c r="B104" s="37" t="s">
        <v>78</v>
      </c>
      <c r="C104" s="37" t="s">
        <v>78</v>
      </c>
      <c r="D104" s="32" t="s">
        <v>94</v>
      </c>
      <c r="E104" s="32" t="s">
        <v>95</v>
      </c>
      <c r="F104" s="17"/>
      <c r="G104" s="32"/>
      <c r="H104" s="17">
        <v>20</v>
      </c>
      <c r="I104" s="17">
        <v>55</v>
      </c>
      <c r="J104" s="17" t="s">
        <v>34</v>
      </c>
      <c r="K104" s="43">
        <v>-24082.394053903579</v>
      </c>
      <c r="L104" s="17" t="s">
        <v>91</v>
      </c>
      <c r="M104" s="49"/>
    </row>
    <row r="105" spans="1:13" ht="15" customHeight="1" x14ac:dyDescent="0.3">
      <c r="A105" s="17">
        <v>8</v>
      </c>
      <c r="B105" s="37" t="s">
        <v>78</v>
      </c>
      <c r="C105" s="37" t="s">
        <v>78</v>
      </c>
      <c r="D105" s="32" t="s">
        <v>94</v>
      </c>
      <c r="E105" s="32" t="s">
        <v>111</v>
      </c>
      <c r="F105" s="17"/>
      <c r="G105" s="32"/>
      <c r="H105" s="17">
        <v>20</v>
      </c>
      <c r="I105" s="17">
        <v>55</v>
      </c>
      <c r="J105" s="17" t="s">
        <v>34</v>
      </c>
      <c r="K105" s="43">
        <v>-24077.757464078521</v>
      </c>
      <c r="L105" s="17" t="s">
        <v>91</v>
      </c>
      <c r="M105" s="49"/>
    </row>
    <row r="106" spans="1:13" ht="30" customHeight="1" x14ac:dyDescent="0.3">
      <c r="A106" s="17">
        <v>8</v>
      </c>
      <c r="B106" s="37" t="s">
        <v>78</v>
      </c>
      <c r="C106" s="37" t="s">
        <v>78</v>
      </c>
      <c r="D106" s="32" t="s">
        <v>92</v>
      </c>
      <c r="E106" s="32" t="s">
        <v>93</v>
      </c>
      <c r="F106" s="17"/>
      <c r="G106" s="32"/>
      <c r="H106" s="17">
        <v>20</v>
      </c>
      <c r="I106" s="17">
        <v>55</v>
      </c>
      <c r="J106" s="17" t="s">
        <v>34</v>
      </c>
      <c r="K106" s="43">
        <v>-25438.053010198557</v>
      </c>
      <c r="L106" s="17" t="s">
        <v>91</v>
      </c>
      <c r="M106" s="49"/>
    </row>
    <row r="107" spans="1:13" ht="30" customHeight="1" x14ac:dyDescent="0.3">
      <c r="A107" s="17">
        <v>9</v>
      </c>
      <c r="B107" s="37" t="s">
        <v>78</v>
      </c>
      <c r="C107" s="37" t="s">
        <v>78</v>
      </c>
      <c r="D107" s="32" t="s">
        <v>98</v>
      </c>
      <c r="E107" s="32" t="s">
        <v>99</v>
      </c>
      <c r="F107" s="17"/>
      <c r="G107" s="32"/>
      <c r="H107" s="17">
        <v>20</v>
      </c>
      <c r="I107" s="17">
        <v>450</v>
      </c>
      <c r="J107" s="17" t="s">
        <v>34</v>
      </c>
      <c r="K107" s="43">
        <v>-789.28790000000015</v>
      </c>
      <c r="L107" s="17" t="s">
        <v>91</v>
      </c>
      <c r="M107" s="49" t="s">
        <v>120</v>
      </c>
    </row>
    <row r="108" spans="1:13" ht="30" customHeight="1" x14ac:dyDescent="0.3">
      <c r="A108" s="17">
        <v>9</v>
      </c>
      <c r="B108" s="37" t="s">
        <v>78</v>
      </c>
      <c r="C108" s="37" t="s">
        <v>78</v>
      </c>
      <c r="D108" s="32" t="s">
        <v>94</v>
      </c>
      <c r="E108" s="32" t="s">
        <v>100</v>
      </c>
      <c r="F108" s="17"/>
      <c r="G108" s="32"/>
      <c r="H108" s="17">
        <v>20</v>
      </c>
      <c r="I108" s="17">
        <v>450</v>
      </c>
      <c r="J108" s="17" t="s">
        <v>34</v>
      </c>
      <c r="K108" s="43">
        <v>-1578.5758000000003</v>
      </c>
      <c r="L108" s="17" t="s">
        <v>91</v>
      </c>
      <c r="M108" s="49"/>
    </row>
    <row r="109" spans="1:13" ht="30" customHeight="1" x14ac:dyDescent="0.3">
      <c r="A109" s="17">
        <v>9</v>
      </c>
      <c r="B109" s="37" t="s">
        <v>78</v>
      </c>
      <c r="C109" s="37" t="s">
        <v>78</v>
      </c>
      <c r="D109" s="32" t="s">
        <v>88</v>
      </c>
      <c r="E109" s="32" t="s">
        <v>89</v>
      </c>
      <c r="F109" s="17"/>
      <c r="G109" s="32"/>
      <c r="H109" s="17">
        <v>20</v>
      </c>
      <c r="I109" s="17">
        <v>450</v>
      </c>
      <c r="J109" s="17" t="s">
        <v>34</v>
      </c>
      <c r="K109" s="43">
        <v>-2363.3706000000006</v>
      </c>
      <c r="L109" s="17" t="s">
        <v>91</v>
      </c>
      <c r="M109" s="49"/>
    </row>
    <row r="110" spans="1:13" ht="15" customHeight="1" x14ac:dyDescent="0.3">
      <c r="A110" s="17">
        <v>9</v>
      </c>
      <c r="B110" s="37" t="s">
        <v>78</v>
      </c>
      <c r="C110" s="37" t="s">
        <v>78</v>
      </c>
      <c r="D110" s="32" t="s">
        <v>101</v>
      </c>
      <c r="E110" s="32" t="s">
        <v>102</v>
      </c>
      <c r="F110" s="17"/>
      <c r="G110" s="32"/>
      <c r="H110" s="17">
        <v>20</v>
      </c>
      <c r="I110" s="17">
        <v>450</v>
      </c>
      <c r="J110" s="17" t="s">
        <v>34</v>
      </c>
      <c r="K110" s="43">
        <v>-787.79020000000025</v>
      </c>
      <c r="L110" s="17" t="s">
        <v>91</v>
      </c>
      <c r="M110" s="49"/>
    </row>
    <row r="111" spans="1:13" ht="15" customHeight="1" x14ac:dyDescent="0.3">
      <c r="A111" s="17">
        <v>9</v>
      </c>
      <c r="B111" s="37" t="s">
        <v>78</v>
      </c>
      <c r="C111" s="37" t="s">
        <v>78</v>
      </c>
      <c r="D111" s="32" t="s">
        <v>101</v>
      </c>
      <c r="E111" s="32" t="s">
        <v>103</v>
      </c>
      <c r="F111" s="17"/>
      <c r="G111" s="32"/>
      <c r="H111" s="17">
        <v>20</v>
      </c>
      <c r="I111" s="17">
        <v>450</v>
      </c>
      <c r="J111" s="17" t="s">
        <v>34</v>
      </c>
      <c r="K111" s="43">
        <v>-787.79020000000037</v>
      </c>
      <c r="L111" s="17" t="s">
        <v>91</v>
      </c>
      <c r="M111" s="49"/>
    </row>
    <row r="112" spans="1:13" ht="30" customHeight="1" x14ac:dyDescent="0.3">
      <c r="A112" s="17">
        <v>9</v>
      </c>
      <c r="B112" s="37" t="s">
        <v>78</v>
      </c>
      <c r="C112" s="37" t="s">
        <v>78</v>
      </c>
      <c r="D112" s="32" t="s">
        <v>92</v>
      </c>
      <c r="E112" s="32" t="s">
        <v>104</v>
      </c>
      <c r="F112" s="17"/>
      <c r="G112" s="32"/>
      <c r="H112" s="17">
        <v>20</v>
      </c>
      <c r="I112" s="17">
        <v>450</v>
      </c>
      <c r="J112" s="17" t="s">
        <v>34</v>
      </c>
      <c r="K112" s="43">
        <v>-787.79020000000025</v>
      </c>
      <c r="L112" s="17" t="s">
        <v>91</v>
      </c>
      <c r="M112" s="49"/>
    </row>
    <row r="113" spans="1:13" ht="15" customHeight="1" x14ac:dyDescent="0.3">
      <c r="A113" s="17">
        <v>9</v>
      </c>
      <c r="B113" s="37" t="s">
        <v>78</v>
      </c>
      <c r="C113" s="37" t="s">
        <v>78</v>
      </c>
      <c r="D113" s="32" t="s">
        <v>101</v>
      </c>
      <c r="E113" s="32" t="s">
        <v>105</v>
      </c>
      <c r="F113" s="17"/>
      <c r="G113" s="32"/>
      <c r="H113" s="17">
        <v>20</v>
      </c>
      <c r="I113" s="17">
        <v>450</v>
      </c>
      <c r="J113" s="17" t="s">
        <v>34</v>
      </c>
      <c r="K113" s="43">
        <v>-787.79020000000025</v>
      </c>
      <c r="L113" s="17" t="s">
        <v>91</v>
      </c>
      <c r="M113" s="49"/>
    </row>
    <row r="114" spans="1:13" ht="15" customHeight="1" x14ac:dyDescent="0.3">
      <c r="A114" s="17">
        <v>9</v>
      </c>
      <c r="B114" s="37" t="s">
        <v>78</v>
      </c>
      <c r="C114" s="37" t="s">
        <v>78</v>
      </c>
      <c r="D114" s="32" t="s">
        <v>101</v>
      </c>
      <c r="E114" s="32" t="s">
        <v>106</v>
      </c>
      <c r="F114" s="17"/>
      <c r="G114" s="32"/>
      <c r="H114" s="17">
        <v>20</v>
      </c>
      <c r="I114" s="17">
        <v>450</v>
      </c>
      <c r="J114" s="17" t="s">
        <v>34</v>
      </c>
      <c r="K114" s="43">
        <v>-787.79020000000025</v>
      </c>
      <c r="L114" s="17" t="s">
        <v>91</v>
      </c>
      <c r="M114" s="49"/>
    </row>
    <row r="115" spans="1:13" ht="15" customHeight="1" x14ac:dyDescent="0.3">
      <c r="A115" s="17">
        <v>9</v>
      </c>
      <c r="B115" s="37" t="s">
        <v>78</v>
      </c>
      <c r="C115" s="37" t="s">
        <v>78</v>
      </c>
      <c r="D115" s="32" t="s">
        <v>88</v>
      </c>
      <c r="E115" s="32" t="s">
        <v>107</v>
      </c>
      <c r="F115" s="17"/>
      <c r="G115" s="32"/>
      <c r="H115" s="17">
        <v>20</v>
      </c>
      <c r="I115" s="17">
        <v>450</v>
      </c>
      <c r="J115" s="17" t="s">
        <v>34</v>
      </c>
      <c r="K115" s="43">
        <v>-787.79020000000025</v>
      </c>
      <c r="L115" s="17" t="s">
        <v>91</v>
      </c>
      <c r="M115" s="49"/>
    </row>
    <row r="116" spans="1:13" ht="30" customHeight="1" x14ac:dyDescent="0.3">
      <c r="A116" s="17">
        <v>9</v>
      </c>
      <c r="B116" s="37" t="s">
        <v>78</v>
      </c>
      <c r="C116" s="37" t="s">
        <v>78</v>
      </c>
      <c r="D116" s="32" t="s">
        <v>94</v>
      </c>
      <c r="E116" s="32" t="s">
        <v>108</v>
      </c>
      <c r="F116" s="17"/>
      <c r="G116" s="32"/>
      <c r="H116" s="17">
        <v>20</v>
      </c>
      <c r="I116" s="17">
        <v>450</v>
      </c>
      <c r="J116" s="17" t="s">
        <v>34</v>
      </c>
      <c r="K116" s="43">
        <v>-789.28790000000015</v>
      </c>
      <c r="L116" s="17" t="s">
        <v>91</v>
      </c>
      <c r="M116" s="49"/>
    </row>
    <row r="117" spans="1:13" ht="30" customHeight="1" x14ac:dyDescent="0.3">
      <c r="A117" s="17">
        <v>9</v>
      </c>
      <c r="B117" s="37" t="s">
        <v>78</v>
      </c>
      <c r="C117" s="37" t="s">
        <v>78</v>
      </c>
      <c r="D117" s="38" t="s">
        <v>109</v>
      </c>
      <c r="E117" s="32" t="s">
        <v>109</v>
      </c>
      <c r="F117" s="17"/>
      <c r="G117" s="32"/>
      <c r="H117" s="17">
        <v>20</v>
      </c>
      <c r="I117" s="17">
        <v>450</v>
      </c>
      <c r="J117" s="17" t="s">
        <v>34</v>
      </c>
      <c r="K117" s="43">
        <v>-1575.5804000000007</v>
      </c>
      <c r="L117" s="17" t="s">
        <v>91</v>
      </c>
      <c r="M117" s="49"/>
    </row>
    <row r="118" spans="1:13" ht="30" customHeight="1" x14ac:dyDescent="0.3">
      <c r="A118" s="17">
        <v>9</v>
      </c>
      <c r="B118" s="37" t="s">
        <v>78</v>
      </c>
      <c r="C118" s="37" t="s">
        <v>78</v>
      </c>
      <c r="D118" s="32" t="s">
        <v>92</v>
      </c>
      <c r="E118" s="32" t="s">
        <v>110</v>
      </c>
      <c r="F118" s="17"/>
      <c r="G118" s="32"/>
      <c r="H118" s="17">
        <v>20</v>
      </c>
      <c r="I118" s="17">
        <v>450</v>
      </c>
      <c r="J118" s="17" t="s">
        <v>34</v>
      </c>
      <c r="K118" s="43">
        <v>-787.79020000000025</v>
      </c>
      <c r="L118" s="17" t="s">
        <v>91</v>
      </c>
      <c r="M118" s="49"/>
    </row>
    <row r="119" spans="1:13" ht="15" customHeight="1" x14ac:dyDescent="0.3">
      <c r="A119" s="17">
        <v>9</v>
      </c>
      <c r="B119" s="37" t="s">
        <v>78</v>
      </c>
      <c r="C119" s="37" t="s">
        <v>78</v>
      </c>
      <c r="D119" s="32" t="s">
        <v>94</v>
      </c>
      <c r="E119" s="32" t="s">
        <v>95</v>
      </c>
      <c r="F119" s="17"/>
      <c r="G119" s="32"/>
      <c r="H119" s="17">
        <v>20</v>
      </c>
      <c r="I119" s="17">
        <v>450</v>
      </c>
      <c r="J119" s="17" t="s">
        <v>34</v>
      </c>
      <c r="K119" s="43">
        <v>-789.28790000000015</v>
      </c>
      <c r="L119" s="17" t="s">
        <v>91</v>
      </c>
      <c r="M119" s="49"/>
    </row>
    <row r="120" spans="1:13" ht="15" customHeight="1" x14ac:dyDescent="0.3">
      <c r="A120" s="17">
        <v>9</v>
      </c>
      <c r="B120" s="37" t="s">
        <v>78</v>
      </c>
      <c r="C120" s="37" t="s">
        <v>78</v>
      </c>
      <c r="D120" s="32" t="s">
        <v>94</v>
      </c>
      <c r="E120" s="32" t="s">
        <v>111</v>
      </c>
      <c r="F120" s="17"/>
      <c r="G120" s="32"/>
      <c r="H120" s="17">
        <v>20</v>
      </c>
      <c r="I120" s="17">
        <v>450</v>
      </c>
      <c r="J120" s="17" t="s">
        <v>34</v>
      </c>
      <c r="K120" s="43">
        <v>-789.28790000000015</v>
      </c>
      <c r="L120" s="17" t="s">
        <v>91</v>
      </c>
      <c r="M120" s="49"/>
    </row>
    <row r="121" spans="1:13" ht="30" customHeight="1" x14ac:dyDescent="0.3">
      <c r="A121" s="17">
        <v>9</v>
      </c>
      <c r="B121" s="37" t="s">
        <v>78</v>
      </c>
      <c r="C121" s="37" t="s">
        <v>78</v>
      </c>
      <c r="D121" s="32" t="s">
        <v>92</v>
      </c>
      <c r="E121" s="32" t="s">
        <v>93</v>
      </c>
      <c r="F121" s="17"/>
      <c r="G121" s="32"/>
      <c r="H121" s="17">
        <v>20</v>
      </c>
      <c r="I121" s="17">
        <v>450</v>
      </c>
      <c r="J121" s="17" t="s">
        <v>34</v>
      </c>
      <c r="K121" s="43">
        <v>-787.79020000000025</v>
      </c>
      <c r="L121" s="17" t="s">
        <v>91</v>
      </c>
      <c r="M121" s="49"/>
    </row>
    <row r="122" spans="1:13" ht="30" customHeight="1" x14ac:dyDescent="0.3">
      <c r="A122" s="17">
        <v>9</v>
      </c>
      <c r="B122" s="37" t="s">
        <v>78</v>
      </c>
      <c r="C122" s="37" t="s">
        <v>78</v>
      </c>
      <c r="D122" s="32" t="s">
        <v>98</v>
      </c>
      <c r="E122" s="32" t="s">
        <v>99</v>
      </c>
      <c r="F122" s="17"/>
      <c r="G122" s="32"/>
      <c r="H122" s="17">
        <v>20</v>
      </c>
      <c r="I122" s="17">
        <v>50</v>
      </c>
      <c r="J122" s="17" t="s">
        <v>34</v>
      </c>
      <c r="K122" s="43">
        <v>723.41917566483176</v>
      </c>
      <c r="L122" s="17" t="s">
        <v>91</v>
      </c>
      <c r="M122" s="49"/>
    </row>
    <row r="123" spans="1:13" ht="30" customHeight="1" x14ac:dyDescent="0.3">
      <c r="A123" s="17">
        <v>9</v>
      </c>
      <c r="B123" s="37" t="s">
        <v>78</v>
      </c>
      <c r="C123" s="37" t="s">
        <v>78</v>
      </c>
      <c r="D123" s="32" t="s">
        <v>94</v>
      </c>
      <c r="E123" s="32" t="s">
        <v>100</v>
      </c>
      <c r="F123" s="17"/>
      <c r="G123" s="32"/>
      <c r="H123" s="17">
        <v>20</v>
      </c>
      <c r="I123" s="17">
        <v>50</v>
      </c>
      <c r="J123" s="17" t="s">
        <v>34</v>
      </c>
      <c r="K123" s="43">
        <v>1506.5778792212639</v>
      </c>
      <c r="L123" s="17" t="s">
        <v>91</v>
      </c>
      <c r="M123" s="49"/>
    </row>
    <row r="124" spans="1:13" ht="30" customHeight="1" x14ac:dyDescent="0.3">
      <c r="A124" s="17">
        <v>9</v>
      </c>
      <c r="B124" s="37" t="s">
        <v>78</v>
      </c>
      <c r="C124" s="37" t="s">
        <v>78</v>
      </c>
      <c r="D124" s="32" t="s">
        <v>88</v>
      </c>
      <c r="E124" s="32" t="s">
        <v>89</v>
      </c>
      <c r="F124" s="17"/>
      <c r="G124" s="32"/>
      <c r="H124" s="17">
        <v>20</v>
      </c>
      <c r="I124" s="17">
        <v>50</v>
      </c>
      <c r="J124" s="17" t="s">
        <v>34</v>
      </c>
      <c r="K124" s="43">
        <v>2647.8844972123425</v>
      </c>
      <c r="L124" s="17" t="s">
        <v>91</v>
      </c>
      <c r="M124" s="49"/>
    </row>
    <row r="125" spans="1:13" ht="15" customHeight="1" x14ac:dyDescent="0.3">
      <c r="A125" s="17">
        <v>9</v>
      </c>
      <c r="B125" s="37" t="s">
        <v>78</v>
      </c>
      <c r="C125" s="37" t="s">
        <v>78</v>
      </c>
      <c r="D125" s="32" t="s">
        <v>101</v>
      </c>
      <c r="E125" s="32" t="s">
        <v>102</v>
      </c>
      <c r="F125" s="17"/>
      <c r="G125" s="32"/>
      <c r="H125" s="17">
        <v>20</v>
      </c>
      <c r="I125" s="17">
        <v>50</v>
      </c>
      <c r="J125" s="17" t="s">
        <v>34</v>
      </c>
      <c r="K125" s="43">
        <v>821.30303310718909</v>
      </c>
      <c r="L125" s="17" t="s">
        <v>91</v>
      </c>
      <c r="M125" s="49"/>
    </row>
    <row r="126" spans="1:13" ht="15" customHeight="1" x14ac:dyDescent="0.3">
      <c r="A126" s="17">
        <v>9</v>
      </c>
      <c r="B126" s="37" t="s">
        <v>78</v>
      </c>
      <c r="C126" s="37" t="s">
        <v>78</v>
      </c>
      <c r="D126" s="32" t="s">
        <v>101</v>
      </c>
      <c r="E126" s="32" t="s">
        <v>103</v>
      </c>
      <c r="F126" s="17"/>
      <c r="G126" s="32"/>
      <c r="H126" s="17">
        <v>20</v>
      </c>
      <c r="I126" s="17">
        <v>50</v>
      </c>
      <c r="J126" s="17" t="s">
        <v>34</v>
      </c>
      <c r="K126" s="43">
        <v>821.30303310718909</v>
      </c>
      <c r="L126" s="17" t="s">
        <v>91</v>
      </c>
      <c r="M126" s="49"/>
    </row>
    <row r="127" spans="1:13" ht="30" customHeight="1" x14ac:dyDescent="0.3">
      <c r="A127" s="17">
        <v>9</v>
      </c>
      <c r="B127" s="37" t="s">
        <v>78</v>
      </c>
      <c r="C127" s="37" t="s">
        <v>78</v>
      </c>
      <c r="D127" s="32" t="s">
        <v>92</v>
      </c>
      <c r="E127" s="32" t="s">
        <v>104</v>
      </c>
      <c r="F127" s="17"/>
      <c r="G127" s="32"/>
      <c r="H127" s="17">
        <v>20</v>
      </c>
      <c r="I127" s="17">
        <v>50</v>
      </c>
      <c r="J127" s="17" t="s">
        <v>34</v>
      </c>
      <c r="K127" s="43">
        <v>735.63047386174617</v>
      </c>
      <c r="L127" s="17" t="s">
        <v>91</v>
      </c>
      <c r="M127" s="49"/>
    </row>
    <row r="128" spans="1:13" ht="15" customHeight="1" x14ac:dyDescent="0.3">
      <c r="A128" s="17">
        <v>9</v>
      </c>
      <c r="B128" s="37" t="s">
        <v>78</v>
      </c>
      <c r="C128" s="37" t="s">
        <v>78</v>
      </c>
      <c r="D128" s="32" t="s">
        <v>101</v>
      </c>
      <c r="E128" s="32" t="s">
        <v>105</v>
      </c>
      <c r="F128" s="17"/>
      <c r="G128" s="32"/>
      <c r="H128" s="17">
        <v>20</v>
      </c>
      <c r="I128" s="17">
        <v>50</v>
      </c>
      <c r="J128" s="17" t="s">
        <v>34</v>
      </c>
      <c r="K128" s="43">
        <v>821.30303310718909</v>
      </c>
      <c r="L128" s="17" t="s">
        <v>91</v>
      </c>
      <c r="M128" s="49"/>
    </row>
    <row r="129" spans="1:13" ht="15" customHeight="1" x14ac:dyDescent="0.3">
      <c r="A129" s="17">
        <v>9</v>
      </c>
      <c r="B129" s="37" t="s">
        <v>78</v>
      </c>
      <c r="C129" s="37" t="s">
        <v>78</v>
      </c>
      <c r="D129" s="32" t="s">
        <v>101</v>
      </c>
      <c r="E129" s="32" t="s">
        <v>106</v>
      </c>
      <c r="F129" s="17"/>
      <c r="G129" s="32"/>
      <c r="H129" s="17">
        <v>20</v>
      </c>
      <c r="I129" s="17">
        <v>50</v>
      </c>
      <c r="J129" s="17" t="s">
        <v>34</v>
      </c>
      <c r="K129" s="43">
        <v>807.73531078389271</v>
      </c>
      <c r="L129" s="17" t="s">
        <v>91</v>
      </c>
      <c r="M129" s="49"/>
    </row>
    <row r="130" spans="1:13" ht="15" customHeight="1" x14ac:dyDescent="0.3">
      <c r="A130" s="17">
        <v>9</v>
      </c>
      <c r="B130" s="37" t="s">
        <v>78</v>
      </c>
      <c r="C130" s="37" t="s">
        <v>78</v>
      </c>
      <c r="D130" s="32" t="s">
        <v>88</v>
      </c>
      <c r="E130" s="32" t="s">
        <v>107</v>
      </c>
      <c r="F130" s="17"/>
      <c r="G130" s="32"/>
      <c r="H130" s="17">
        <v>20</v>
      </c>
      <c r="I130" s="17">
        <v>50</v>
      </c>
      <c r="J130" s="17" t="s">
        <v>34</v>
      </c>
      <c r="K130" s="43">
        <v>807.73531078389271</v>
      </c>
      <c r="L130" s="17" t="s">
        <v>91</v>
      </c>
      <c r="M130" s="49"/>
    </row>
    <row r="131" spans="1:13" ht="30" customHeight="1" x14ac:dyDescent="0.3">
      <c r="A131" s="17">
        <v>9</v>
      </c>
      <c r="B131" s="37" t="s">
        <v>78</v>
      </c>
      <c r="C131" s="37" t="s">
        <v>78</v>
      </c>
      <c r="D131" s="32" t="s">
        <v>94</v>
      </c>
      <c r="E131" s="32" t="s">
        <v>108</v>
      </c>
      <c r="F131" s="17"/>
      <c r="G131" s="32"/>
      <c r="H131" s="17">
        <v>20</v>
      </c>
      <c r="I131" s="17">
        <v>50</v>
      </c>
      <c r="J131" s="17" t="s">
        <v>34</v>
      </c>
      <c r="K131" s="43">
        <v>737.00318577002872</v>
      </c>
      <c r="L131" s="17" t="s">
        <v>91</v>
      </c>
      <c r="M131" s="49"/>
    </row>
    <row r="132" spans="1:13" ht="30" customHeight="1" x14ac:dyDescent="0.3">
      <c r="A132" s="17">
        <v>9</v>
      </c>
      <c r="B132" s="37" t="s">
        <v>78</v>
      </c>
      <c r="C132" s="37" t="s">
        <v>78</v>
      </c>
      <c r="D132" s="38" t="s">
        <v>109</v>
      </c>
      <c r="E132" s="32" t="s">
        <v>109</v>
      </c>
      <c r="F132" s="17"/>
      <c r="G132" s="32"/>
      <c r="H132" s="17">
        <v>20</v>
      </c>
      <c r="I132" s="17">
        <v>50</v>
      </c>
      <c r="J132" s="17" t="s">
        <v>34</v>
      </c>
      <c r="K132" s="43">
        <v>1642.6060662143782</v>
      </c>
      <c r="L132" s="17" t="s">
        <v>91</v>
      </c>
      <c r="M132" s="49"/>
    </row>
    <row r="133" spans="1:13" ht="30" customHeight="1" x14ac:dyDescent="0.3">
      <c r="A133" s="17">
        <v>9</v>
      </c>
      <c r="B133" s="37" t="s">
        <v>78</v>
      </c>
      <c r="C133" s="37" t="s">
        <v>78</v>
      </c>
      <c r="D133" s="32" t="s">
        <v>92</v>
      </c>
      <c r="E133" s="32" t="s">
        <v>110</v>
      </c>
      <c r="F133" s="17"/>
      <c r="G133" s="32"/>
      <c r="H133" s="17">
        <v>20</v>
      </c>
      <c r="I133" s="17">
        <v>50</v>
      </c>
      <c r="J133" s="17" t="s">
        <v>34</v>
      </c>
      <c r="K133" s="43">
        <v>722.0464637565492</v>
      </c>
      <c r="L133" s="17" t="s">
        <v>91</v>
      </c>
      <c r="M133" s="49"/>
    </row>
    <row r="134" spans="1:13" ht="15" customHeight="1" x14ac:dyDescent="0.3">
      <c r="A134" s="17">
        <v>9</v>
      </c>
      <c r="B134" s="37" t="s">
        <v>78</v>
      </c>
      <c r="C134" s="37" t="s">
        <v>78</v>
      </c>
      <c r="D134" s="32" t="s">
        <v>94</v>
      </c>
      <c r="E134" s="32" t="s">
        <v>95</v>
      </c>
      <c r="F134" s="17"/>
      <c r="G134" s="32"/>
      <c r="H134" s="17">
        <v>20</v>
      </c>
      <c r="I134" s="17">
        <v>50</v>
      </c>
      <c r="J134" s="17" t="s">
        <v>34</v>
      </c>
      <c r="K134" s="43">
        <v>723.41917566483176</v>
      </c>
      <c r="L134" s="17" t="s">
        <v>91</v>
      </c>
      <c r="M134" s="49"/>
    </row>
    <row r="135" spans="1:13" ht="15" customHeight="1" x14ac:dyDescent="0.3">
      <c r="A135" s="17">
        <v>9</v>
      </c>
      <c r="B135" s="37" t="s">
        <v>78</v>
      </c>
      <c r="C135" s="37" t="s">
        <v>78</v>
      </c>
      <c r="D135" s="32" t="s">
        <v>94</v>
      </c>
      <c r="E135" s="32" t="s">
        <v>111</v>
      </c>
      <c r="F135" s="17"/>
      <c r="G135" s="32"/>
      <c r="H135" s="17">
        <v>20</v>
      </c>
      <c r="I135" s="17">
        <v>50</v>
      </c>
      <c r="J135" s="17" t="s">
        <v>34</v>
      </c>
      <c r="K135" s="43">
        <v>723.41917566483176</v>
      </c>
      <c r="L135" s="17" t="s">
        <v>91</v>
      </c>
      <c r="M135" s="49"/>
    </row>
    <row r="136" spans="1:13" ht="30" customHeight="1" x14ac:dyDescent="0.3">
      <c r="A136" s="17">
        <v>9</v>
      </c>
      <c r="B136" s="37" t="s">
        <v>78</v>
      </c>
      <c r="C136" s="37" t="s">
        <v>78</v>
      </c>
      <c r="D136" s="32" t="s">
        <v>92</v>
      </c>
      <c r="E136" s="32" t="s">
        <v>93</v>
      </c>
      <c r="F136" s="17"/>
      <c r="G136" s="32"/>
      <c r="H136" s="17">
        <v>20</v>
      </c>
      <c r="I136" s="17">
        <v>50</v>
      </c>
      <c r="J136" s="17" t="s">
        <v>34</v>
      </c>
      <c r="K136" s="43">
        <v>735.61418607984558</v>
      </c>
      <c r="L136" s="17" t="s">
        <v>91</v>
      </c>
      <c r="M136" s="49"/>
    </row>
    <row r="137" spans="1:13" ht="30" customHeight="1" x14ac:dyDescent="0.3">
      <c r="A137" s="17">
        <v>10</v>
      </c>
      <c r="B137" s="37" t="s">
        <v>78</v>
      </c>
      <c r="C137" s="37" t="s">
        <v>78</v>
      </c>
      <c r="D137" s="32" t="s">
        <v>94</v>
      </c>
      <c r="E137" s="32" t="s">
        <v>100</v>
      </c>
      <c r="F137" s="17"/>
      <c r="G137" s="32"/>
      <c r="H137" s="17">
        <v>20</v>
      </c>
      <c r="I137" s="17">
        <v>450</v>
      </c>
      <c r="J137" s="17" t="s">
        <v>34</v>
      </c>
      <c r="K137" s="43">
        <v>18731</v>
      </c>
      <c r="L137" s="17" t="s">
        <v>96</v>
      </c>
      <c r="M137" s="49" t="s">
        <v>152</v>
      </c>
    </row>
    <row r="138" spans="1:13" ht="30" customHeight="1" x14ac:dyDescent="0.3">
      <c r="A138" s="17">
        <v>10</v>
      </c>
      <c r="B138" s="37" t="s">
        <v>78</v>
      </c>
      <c r="C138" s="37" t="s">
        <v>78</v>
      </c>
      <c r="D138" s="32" t="s">
        <v>98</v>
      </c>
      <c r="E138" s="32" t="s">
        <v>99</v>
      </c>
      <c r="F138" s="17"/>
      <c r="G138" s="32"/>
      <c r="H138" s="17">
        <v>20</v>
      </c>
      <c r="I138" s="17">
        <v>55</v>
      </c>
      <c r="J138" s="17" t="s">
        <v>34</v>
      </c>
      <c r="K138" s="43">
        <v>-1052.6162117464048</v>
      </c>
      <c r="L138" s="17" t="s">
        <v>96</v>
      </c>
      <c r="M138" s="49"/>
    </row>
    <row r="139" spans="1:13" ht="30" customHeight="1" x14ac:dyDescent="0.3">
      <c r="A139" s="17">
        <v>10</v>
      </c>
      <c r="B139" s="37" t="s">
        <v>78</v>
      </c>
      <c r="C139" s="37" t="s">
        <v>78</v>
      </c>
      <c r="D139" s="32" t="s">
        <v>94</v>
      </c>
      <c r="E139" s="32" t="s">
        <v>100</v>
      </c>
      <c r="F139" s="17"/>
      <c r="G139" s="32"/>
      <c r="H139" s="17">
        <v>20</v>
      </c>
      <c r="I139" s="17">
        <v>55</v>
      </c>
      <c r="J139" s="17" t="s">
        <v>34</v>
      </c>
      <c r="K139" s="43">
        <v>-2589.1218843837714</v>
      </c>
      <c r="L139" s="17" t="s">
        <v>96</v>
      </c>
      <c r="M139" s="49"/>
    </row>
    <row r="140" spans="1:13" ht="30" customHeight="1" x14ac:dyDescent="0.3">
      <c r="A140" s="17">
        <v>10</v>
      </c>
      <c r="B140" s="37" t="s">
        <v>78</v>
      </c>
      <c r="C140" s="37" t="s">
        <v>78</v>
      </c>
      <c r="D140" s="32" t="s">
        <v>88</v>
      </c>
      <c r="E140" s="32" t="s">
        <v>89</v>
      </c>
      <c r="F140" s="17"/>
      <c r="G140" s="32"/>
      <c r="H140" s="17">
        <v>20</v>
      </c>
      <c r="I140" s="17">
        <v>55</v>
      </c>
      <c r="J140" s="17" t="s">
        <v>34</v>
      </c>
      <c r="K140" s="43">
        <v>-2545.744994718988</v>
      </c>
      <c r="L140" s="17" t="s">
        <v>96</v>
      </c>
      <c r="M140" s="49"/>
    </row>
    <row r="141" spans="1:13" ht="15" customHeight="1" x14ac:dyDescent="0.3">
      <c r="A141" s="17">
        <v>10</v>
      </c>
      <c r="B141" s="37" t="s">
        <v>78</v>
      </c>
      <c r="C141" s="37" t="s">
        <v>78</v>
      </c>
      <c r="D141" s="32" t="s">
        <v>101</v>
      </c>
      <c r="E141" s="32" t="s">
        <v>102</v>
      </c>
      <c r="F141" s="17"/>
      <c r="G141" s="32"/>
      <c r="H141" s="17">
        <v>20</v>
      </c>
      <c r="I141" s="17">
        <v>55</v>
      </c>
      <c r="J141" s="17" t="s">
        <v>34</v>
      </c>
      <c r="K141" s="43">
        <v>-714.74314361809138</v>
      </c>
      <c r="L141" s="17" t="s">
        <v>96</v>
      </c>
      <c r="M141" s="49"/>
    </row>
    <row r="142" spans="1:13" ht="15" customHeight="1" x14ac:dyDescent="0.3">
      <c r="A142" s="17">
        <v>10</v>
      </c>
      <c r="B142" s="37" t="s">
        <v>78</v>
      </c>
      <c r="C142" s="37" t="s">
        <v>78</v>
      </c>
      <c r="D142" s="32" t="s">
        <v>101</v>
      </c>
      <c r="E142" s="32" t="s">
        <v>103</v>
      </c>
      <c r="F142" s="17"/>
      <c r="G142" s="32"/>
      <c r="H142" s="17">
        <v>20</v>
      </c>
      <c r="I142" s="17">
        <v>55</v>
      </c>
      <c r="J142" s="17" t="s">
        <v>34</v>
      </c>
      <c r="K142" s="43">
        <v>-838.51898765151714</v>
      </c>
      <c r="L142" s="17" t="s">
        <v>96</v>
      </c>
      <c r="M142" s="49"/>
    </row>
    <row r="143" spans="1:13" ht="30" customHeight="1" x14ac:dyDescent="0.3">
      <c r="A143" s="17">
        <v>10</v>
      </c>
      <c r="B143" s="37" t="s">
        <v>78</v>
      </c>
      <c r="C143" s="37" t="s">
        <v>78</v>
      </c>
      <c r="D143" s="32" t="s">
        <v>92</v>
      </c>
      <c r="E143" s="32" t="s">
        <v>104</v>
      </c>
      <c r="F143" s="17"/>
      <c r="G143" s="32"/>
      <c r="H143" s="17">
        <v>20</v>
      </c>
      <c r="I143" s="17">
        <v>55</v>
      </c>
      <c r="J143" s="17" t="s">
        <v>34</v>
      </c>
      <c r="K143" s="43">
        <v>-1724.8110706229259</v>
      </c>
      <c r="L143" s="17" t="s">
        <v>96</v>
      </c>
      <c r="M143" s="49"/>
    </row>
    <row r="144" spans="1:13" ht="15" customHeight="1" x14ac:dyDescent="0.3">
      <c r="A144" s="17">
        <v>10</v>
      </c>
      <c r="B144" s="37" t="s">
        <v>78</v>
      </c>
      <c r="C144" s="37" t="s">
        <v>78</v>
      </c>
      <c r="D144" s="32" t="s">
        <v>101</v>
      </c>
      <c r="E144" s="32" t="s">
        <v>105</v>
      </c>
      <c r="F144" s="17"/>
      <c r="G144" s="32"/>
      <c r="H144" s="17">
        <v>20</v>
      </c>
      <c r="I144" s="17">
        <v>55</v>
      </c>
      <c r="J144" s="17" t="s">
        <v>34</v>
      </c>
      <c r="K144" s="43">
        <v>-714.74314361809138</v>
      </c>
      <c r="L144" s="17" t="s">
        <v>96</v>
      </c>
      <c r="M144" s="49"/>
    </row>
    <row r="145" spans="1:13" ht="15" customHeight="1" x14ac:dyDescent="0.3">
      <c r="A145" s="17">
        <v>10</v>
      </c>
      <c r="B145" s="37" t="s">
        <v>78</v>
      </c>
      <c r="C145" s="37" t="s">
        <v>78</v>
      </c>
      <c r="D145" s="32" t="s">
        <v>101</v>
      </c>
      <c r="E145" s="32" t="s">
        <v>106</v>
      </c>
      <c r="F145" s="17"/>
      <c r="G145" s="32"/>
      <c r="H145" s="17">
        <v>20</v>
      </c>
      <c r="I145" s="17">
        <v>55</v>
      </c>
      <c r="J145" s="17" t="s">
        <v>34</v>
      </c>
      <c r="K145" s="43">
        <v>-714.74314361809149</v>
      </c>
      <c r="L145" s="17" t="s">
        <v>96</v>
      </c>
      <c r="M145" s="49"/>
    </row>
    <row r="146" spans="1:13" ht="15" customHeight="1" x14ac:dyDescent="0.3">
      <c r="A146" s="17">
        <v>10</v>
      </c>
      <c r="B146" s="37" t="s">
        <v>78</v>
      </c>
      <c r="C146" s="37" t="s">
        <v>78</v>
      </c>
      <c r="D146" s="32" t="s">
        <v>88</v>
      </c>
      <c r="E146" s="32" t="s">
        <v>107</v>
      </c>
      <c r="F146" s="17"/>
      <c r="G146" s="32"/>
      <c r="H146" s="17">
        <v>20</v>
      </c>
      <c r="I146" s="17">
        <v>55</v>
      </c>
      <c r="J146" s="17" t="s">
        <v>34</v>
      </c>
      <c r="K146" s="43">
        <v>-799.49445886135811</v>
      </c>
      <c r="L146" s="17" t="s">
        <v>96</v>
      </c>
      <c r="M146" s="49"/>
    </row>
    <row r="147" spans="1:13" ht="30" customHeight="1" x14ac:dyDescent="0.3">
      <c r="A147" s="17">
        <v>10</v>
      </c>
      <c r="B147" s="37" t="s">
        <v>78</v>
      </c>
      <c r="C147" s="37" t="s">
        <v>78</v>
      </c>
      <c r="D147" s="32" t="s">
        <v>94</v>
      </c>
      <c r="E147" s="32" t="s">
        <v>108</v>
      </c>
      <c r="F147" s="17"/>
      <c r="G147" s="32"/>
      <c r="H147" s="17">
        <v>20</v>
      </c>
      <c r="I147" s="17">
        <v>55</v>
      </c>
      <c r="J147" s="17" t="s">
        <v>34</v>
      </c>
      <c r="K147" s="43">
        <v>-1152.3741266591589</v>
      </c>
      <c r="L147" s="17" t="s">
        <v>96</v>
      </c>
      <c r="M147" s="49"/>
    </row>
    <row r="148" spans="1:13" ht="30" customHeight="1" x14ac:dyDescent="0.3">
      <c r="A148" s="17">
        <v>10</v>
      </c>
      <c r="B148" s="37" t="s">
        <v>78</v>
      </c>
      <c r="C148" s="37" t="s">
        <v>78</v>
      </c>
      <c r="D148" s="38" t="s">
        <v>109</v>
      </c>
      <c r="E148" s="32" t="s">
        <v>109</v>
      </c>
      <c r="F148" s="17"/>
      <c r="G148" s="32"/>
      <c r="H148" s="17">
        <v>20</v>
      </c>
      <c r="I148" s="17">
        <v>55</v>
      </c>
      <c r="J148" s="17" t="s">
        <v>34</v>
      </c>
      <c r="K148" s="43">
        <v>-1702.9770424860722</v>
      </c>
      <c r="L148" s="17" t="s">
        <v>96</v>
      </c>
      <c r="M148" s="49"/>
    </row>
    <row r="149" spans="1:13" ht="30" customHeight="1" x14ac:dyDescent="0.3">
      <c r="A149" s="17">
        <v>10</v>
      </c>
      <c r="B149" s="37" t="s">
        <v>78</v>
      </c>
      <c r="C149" s="37" t="s">
        <v>78</v>
      </c>
      <c r="D149" s="32" t="s">
        <v>92</v>
      </c>
      <c r="E149" s="32" t="s">
        <v>110</v>
      </c>
      <c r="F149" s="17"/>
      <c r="G149" s="32"/>
      <c r="H149" s="17">
        <v>20</v>
      </c>
      <c r="I149" s="17">
        <v>55</v>
      </c>
      <c r="J149" s="17" t="s">
        <v>34</v>
      </c>
      <c r="K149" s="43">
        <v>-940.64451533618387</v>
      </c>
      <c r="L149" s="17" t="s">
        <v>96</v>
      </c>
      <c r="M149" s="49"/>
    </row>
    <row r="150" spans="1:13" ht="15" customHeight="1" x14ac:dyDescent="0.3">
      <c r="A150" s="17">
        <v>10</v>
      </c>
      <c r="B150" s="37" t="s">
        <v>78</v>
      </c>
      <c r="C150" s="37" t="s">
        <v>78</v>
      </c>
      <c r="D150" s="32" t="s">
        <v>94</v>
      </c>
      <c r="E150" s="32" t="s">
        <v>95</v>
      </c>
      <c r="F150" s="17"/>
      <c r="G150" s="32"/>
      <c r="H150" s="17">
        <v>20</v>
      </c>
      <c r="I150" s="17">
        <v>55</v>
      </c>
      <c r="J150" s="17" t="s">
        <v>34</v>
      </c>
      <c r="K150" s="43">
        <v>-1060.3276313064284</v>
      </c>
      <c r="L150" s="17" t="s">
        <v>96</v>
      </c>
      <c r="M150" s="49"/>
    </row>
    <row r="151" spans="1:13" ht="15" customHeight="1" x14ac:dyDescent="0.3">
      <c r="A151" s="17">
        <v>10</v>
      </c>
      <c r="B151" s="37" t="s">
        <v>78</v>
      </c>
      <c r="C151" s="37" t="s">
        <v>78</v>
      </c>
      <c r="D151" s="32" t="s">
        <v>94</v>
      </c>
      <c r="E151" s="32" t="s">
        <v>111</v>
      </c>
      <c r="F151" s="17"/>
      <c r="G151" s="32"/>
      <c r="H151" s="17">
        <v>20</v>
      </c>
      <c r="I151" s="17">
        <v>55</v>
      </c>
      <c r="J151" s="17" t="s">
        <v>34</v>
      </c>
      <c r="K151" s="43">
        <v>-1060.1234861414775</v>
      </c>
      <c r="L151" s="17" t="s">
        <v>96</v>
      </c>
      <c r="M151" s="49"/>
    </row>
    <row r="152" spans="1:13" ht="30" customHeight="1" x14ac:dyDescent="0.3">
      <c r="A152" s="17">
        <v>10</v>
      </c>
      <c r="B152" s="37" t="s">
        <v>78</v>
      </c>
      <c r="C152" s="37" t="s">
        <v>78</v>
      </c>
      <c r="D152" s="32" t="s">
        <v>92</v>
      </c>
      <c r="E152" s="32" t="s">
        <v>93</v>
      </c>
      <c r="F152" s="17"/>
      <c r="G152" s="32"/>
      <c r="H152" s="17">
        <v>20</v>
      </c>
      <c r="I152" s="17">
        <v>55</v>
      </c>
      <c r="J152" s="17" t="s">
        <v>34</v>
      </c>
      <c r="K152" s="43">
        <v>-1120.0161592314419</v>
      </c>
      <c r="L152" s="17" t="s">
        <v>96</v>
      </c>
      <c r="M152" s="49"/>
    </row>
    <row r="153" spans="1:13" ht="30" customHeight="1" x14ac:dyDescent="0.3">
      <c r="A153" s="17">
        <v>11</v>
      </c>
      <c r="B153" s="40" t="s">
        <v>78</v>
      </c>
      <c r="C153" s="40" t="s">
        <v>78</v>
      </c>
      <c r="D153" s="32" t="s">
        <v>98</v>
      </c>
      <c r="E153" s="40" t="s">
        <v>99</v>
      </c>
      <c r="F153" s="41" t="s">
        <v>117</v>
      </c>
      <c r="G153" s="40" t="s">
        <v>118</v>
      </c>
      <c r="H153" s="41">
        <v>20</v>
      </c>
      <c r="I153" s="41">
        <v>452</v>
      </c>
      <c r="J153" s="41" t="s">
        <v>34</v>
      </c>
      <c r="K153" s="43">
        <v>-67.659899999999993</v>
      </c>
      <c r="L153" s="41" t="s">
        <v>96</v>
      </c>
      <c r="M153" s="56" t="s">
        <v>121</v>
      </c>
    </row>
    <row r="154" spans="1:13" ht="30" customHeight="1" x14ac:dyDescent="0.3">
      <c r="A154" s="17">
        <v>11</v>
      </c>
      <c r="B154" s="40" t="s">
        <v>78</v>
      </c>
      <c r="C154" s="40" t="s">
        <v>78</v>
      </c>
      <c r="D154" s="32" t="s">
        <v>94</v>
      </c>
      <c r="E154" s="40" t="s">
        <v>100</v>
      </c>
      <c r="F154" s="41" t="s">
        <v>117</v>
      </c>
      <c r="G154" s="40" t="s">
        <v>118</v>
      </c>
      <c r="H154" s="41">
        <v>20</v>
      </c>
      <c r="I154" s="41">
        <v>452</v>
      </c>
      <c r="J154" s="41" t="s">
        <v>34</v>
      </c>
      <c r="K154" s="43">
        <v>-135.31979999999999</v>
      </c>
      <c r="L154" s="41" t="s">
        <v>96</v>
      </c>
      <c r="M154" s="57"/>
    </row>
    <row r="155" spans="1:13" ht="30" customHeight="1" x14ac:dyDescent="0.3">
      <c r="A155" s="17">
        <v>11</v>
      </c>
      <c r="B155" s="40" t="s">
        <v>78</v>
      </c>
      <c r="C155" s="40" t="s">
        <v>78</v>
      </c>
      <c r="D155" s="32" t="s">
        <v>92</v>
      </c>
      <c r="E155" s="40" t="s">
        <v>104</v>
      </c>
      <c r="F155" s="41" t="s">
        <v>117</v>
      </c>
      <c r="G155" s="40" t="s">
        <v>118</v>
      </c>
      <c r="H155" s="41">
        <v>20</v>
      </c>
      <c r="I155" s="41">
        <v>452</v>
      </c>
      <c r="J155" s="41" t="s">
        <v>34</v>
      </c>
      <c r="K155" s="43">
        <v>-67.659899999999993</v>
      </c>
      <c r="L155" s="41" t="s">
        <v>96</v>
      </c>
      <c r="M155" s="57"/>
    </row>
    <row r="156" spans="1:13" ht="30" customHeight="1" x14ac:dyDescent="0.3">
      <c r="A156" s="17">
        <v>11</v>
      </c>
      <c r="B156" s="40" t="s">
        <v>78</v>
      </c>
      <c r="C156" s="40" t="s">
        <v>78</v>
      </c>
      <c r="D156" s="32" t="s">
        <v>94</v>
      </c>
      <c r="E156" s="40" t="s">
        <v>108</v>
      </c>
      <c r="F156" s="41" t="s">
        <v>117</v>
      </c>
      <c r="G156" s="40" t="s">
        <v>118</v>
      </c>
      <c r="H156" s="41">
        <v>20</v>
      </c>
      <c r="I156" s="41">
        <v>452</v>
      </c>
      <c r="J156" s="41" t="s">
        <v>34</v>
      </c>
      <c r="K156" s="43">
        <v>-67.659899999999993</v>
      </c>
      <c r="L156" s="41" t="s">
        <v>96</v>
      </c>
      <c r="M156" s="57"/>
    </row>
    <row r="157" spans="1:13" ht="30" customHeight="1" x14ac:dyDescent="0.3">
      <c r="A157" s="17">
        <v>11</v>
      </c>
      <c r="B157" s="40" t="s">
        <v>78</v>
      </c>
      <c r="C157" s="40" t="s">
        <v>78</v>
      </c>
      <c r="D157" s="32" t="s">
        <v>92</v>
      </c>
      <c r="E157" s="40" t="s">
        <v>110</v>
      </c>
      <c r="F157" s="41" t="s">
        <v>117</v>
      </c>
      <c r="G157" s="40" t="s">
        <v>118</v>
      </c>
      <c r="H157" s="41">
        <v>20</v>
      </c>
      <c r="I157" s="41">
        <v>452</v>
      </c>
      <c r="J157" s="41" t="s">
        <v>34</v>
      </c>
      <c r="K157" s="43">
        <v>-67.659899999999993</v>
      </c>
      <c r="L157" s="41" t="s">
        <v>96</v>
      </c>
      <c r="M157" s="57"/>
    </row>
    <row r="158" spans="1:13" ht="30" customHeight="1" x14ac:dyDescent="0.3">
      <c r="A158" s="17">
        <v>11</v>
      </c>
      <c r="B158" s="40" t="s">
        <v>78</v>
      </c>
      <c r="C158" s="40" t="s">
        <v>78</v>
      </c>
      <c r="D158" s="32" t="s">
        <v>94</v>
      </c>
      <c r="E158" s="40" t="s">
        <v>95</v>
      </c>
      <c r="F158" s="41" t="s">
        <v>117</v>
      </c>
      <c r="G158" s="40" t="s">
        <v>118</v>
      </c>
      <c r="H158" s="41">
        <v>20</v>
      </c>
      <c r="I158" s="41">
        <v>452</v>
      </c>
      <c r="J158" s="41" t="s">
        <v>34</v>
      </c>
      <c r="K158" s="43">
        <v>-67.720799999999997</v>
      </c>
      <c r="L158" s="41" t="s">
        <v>96</v>
      </c>
      <c r="M158" s="57"/>
    </row>
    <row r="159" spans="1:13" ht="30" customHeight="1" x14ac:dyDescent="0.3">
      <c r="A159" s="17">
        <v>11</v>
      </c>
      <c r="B159" s="40" t="s">
        <v>78</v>
      </c>
      <c r="C159" s="40" t="s">
        <v>78</v>
      </c>
      <c r="D159" s="32" t="s">
        <v>94</v>
      </c>
      <c r="E159" s="40" t="s">
        <v>111</v>
      </c>
      <c r="F159" s="41" t="s">
        <v>117</v>
      </c>
      <c r="G159" s="40" t="s">
        <v>118</v>
      </c>
      <c r="H159" s="41">
        <v>20</v>
      </c>
      <c r="I159" s="41">
        <v>452</v>
      </c>
      <c r="J159" s="41" t="s">
        <v>34</v>
      </c>
      <c r="K159" s="43">
        <v>-67.659899999999993</v>
      </c>
      <c r="L159" s="41" t="s">
        <v>96</v>
      </c>
      <c r="M159" s="57"/>
    </row>
    <row r="160" spans="1:13" ht="30" customHeight="1" x14ac:dyDescent="0.3">
      <c r="A160" s="17">
        <v>11</v>
      </c>
      <c r="B160" s="40" t="s">
        <v>78</v>
      </c>
      <c r="C160" s="40" t="s">
        <v>78</v>
      </c>
      <c r="D160" s="32" t="s">
        <v>92</v>
      </c>
      <c r="E160" s="40" t="s">
        <v>93</v>
      </c>
      <c r="F160" s="41" t="s">
        <v>117</v>
      </c>
      <c r="G160" s="40" t="s">
        <v>118</v>
      </c>
      <c r="H160" s="41">
        <v>20</v>
      </c>
      <c r="I160" s="41">
        <v>452</v>
      </c>
      <c r="J160" s="41" t="s">
        <v>34</v>
      </c>
      <c r="K160" s="43">
        <v>-67.659899999999993</v>
      </c>
      <c r="L160" s="41" t="s">
        <v>96</v>
      </c>
      <c r="M160" s="57"/>
    </row>
    <row r="161" spans="1:13" ht="30" customHeight="1" x14ac:dyDescent="0.3">
      <c r="A161" s="17">
        <v>11</v>
      </c>
      <c r="B161" s="40" t="s">
        <v>78</v>
      </c>
      <c r="C161" s="40" t="s">
        <v>78</v>
      </c>
      <c r="D161" s="32" t="s">
        <v>98</v>
      </c>
      <c r="E161" s="32" t="s">
        <v>99</v>
      </c>
      <c r="F161" s="41"/>
      <c r="G161" s="40"/>
      <c r="H161" s="41">
        <v>20</v>
      </c>
      <c r="I161" s="41">
        <v>50</v>
      </c>
      <c r="J161" s="41" t="s">
        <v>34</v>
      </c>
      <c r="K161" s="43">
        <v>29.41592294717784</v>
      </c>
      <c r="L161" s="41" t="s">
        <v>96</v>
      </c>
      <c r="M161" s="57"/>
    </row>
    <row r="162" spans="1:13" ht="30" customHeight="1" x14ac:dyDescent="0.3">
      <c r="A162" s="17">
        <v>11</v>
      </c>
      <c r="B162" s="40" t="s">
        <v>78</v>
      </c>
      <c r="C162" s="40" t="s">
        <v>78</v>
      </c>
      <c r="D162" s="32" t="s">
        <v>94</v>
      </c>
      <c r="E162" s="32" t="s">
        <v>100</v>
      </c>
      <c r="F162" s="41"/>
      <c r="G162" s="40"/>
      <c r="H162" s="41">
        <v>20</v>
      </c>
      <c r="I162" s="41">
        <v>50</v>
      </c>
      <c r="J162" s="41" t="s">
        <v>34</v>
      </c>
      <c r="K162" s="43">
        <v>61.260995422698102</v>
      </c>
      <c r="L162" s="41" t="s">
        <v>96</v>
      </c>
      <c r="M162" s="57"/>
    </row>
    <row r="163" spans="1:13" ht="30" customHeight="1" x14ac:dyDescent="0.3">
      <c r="A163" s="17">
        <v>11</v>
      </c>
      <c r="B163" s="40" t="s">
        <v>78</v>
      </c>
      <c r="C163" s="40" t="s">
        <v>78</v>
      </c>
      <c r="D163" s="32" t="s">
        <v>88</v>
      </c>
      <c r="E163" s="32" t="s">
        <v>89</v>
      </c>
      <c r="F163" s="41"/>
      <c r="G163" s="40"/>
      <c r="H163" s="41">
        <v>20</v>
      </c>
      <c r="I163" s="41">
        <v>50</v>
      </c>
      <c r="J163" s="41" t="s">
        <v>34</v>
      </c>
      <c r="K163" s="43">
        <v>107.66920336531459</v>
      </c>
      <c r="L163" s="41" t="s">
        <v>96</v>
      </c>
      <c r="M163" s="57"/>
    </row>
    <row r="164" spans="1:13" ht="15" customHeight="1" x14ac:dyDescent="0.3">
      <c r="A164" s="17">
        <v>11</v>
      </c>
      <c r="B164" s="40" t="s">
        <v>78</v>
      </c>
      <c r="C164" s="40" t="s">
        <v>78</v>
      </c>
      <c r="D164" s="32" t="s">
        <v>101</v>
      </c>
      <c r="E164" s="32" t="s">
        <v>102</v>
      </c>
      <c r="F164" s="41"/>
      <c r="G164" s="40"/>
      <c r="H164" s="41">
        <v>20</v>
      </c>
      <c r="I164" s="41">
        <v>50</v>
      </c>
      <c r="J164" s="41" t="s">
        <v>34</v>
      </c>
      <c r="K164" s="43">
        <v>33.396110513606075</v>
      </c>
      <c r="L164" s="41" t="s">
        <v>96</v>
      </c>
      <c r="M164" s="57"/>
    </row>
    <row r="165" spans="1:13" ht="15" customHeight="1" x14ac:dyDescent="0.3">
      <c r="A165" s="17">
        <v>11</v>
      </c>
      <c r="B165" s="40" t="s">
        <v>78</v>
      </c>
      <c r="C165" s="40" t="s">
        <v>78</v>
      </c>
      <c r="D165" s="32" t="s">
        <v>101</v>
      </c>
      <c r="E165" s="32" t="s">
        <v>103</v>
      </c>
      <c r="F165" s="41"/>
      <c r="G165" s="40"/>
      <c r="H165" s="41">
        <v>20</v>
      </c>
      <c r="I165" s="41">
        <v>50</v>
      </c>
      <c r="J165" s="41" t="s">
        <v>34</v>
      </c>
      <c r="K165" s="43">
        <v>33.396110513606075</v>
      </c>
      <c r="L165" s="41" t="s">
        <v>96</v>
      </c>
      <c r="M165" s="57"/>
    </row>
    <row r="166" spans="1:13" ht="30" customHeight="1" x14ac:dyDescent="0.3">
      <c r="A166" s="17">
        <v>11</v>
      </c>
      <c r="B166" s="40" t="s">
        <v>78</v>
      </c>
      <c r="C166" s="40" t="s">
        <v>78</v>
      </c>
      <c r="D166" s="32" t="s">
        <v>92</v>
      </c>
      <c r="E166" s="32" t="s">
        <v>104</v>
      </c>
      <c r="F166" s="41"/>
      <c r="G166" s="40"/>
      <c r="H166" s="41">
        <v>20</v>
      </c>
      <c r="I166" s="41">
        <v>50</v>
      </c>
      <c r="J166" s="41" t="s">
        <v>34</v>
      </c>
      <c r="K166" s="43">
        <v>29.912463015410527</v>
      </c>
      <c r="L166" s="41" t="s">
        <v>96</v>
      </c>
      <c r="M166" s="57"/>
    </row>
    <row r="167" spans="1:13" ht="15" customHeight="1" x14ac:dyDescent="0.3">
      <c r="A167" s="17">
        <v>11</v>
      </c>
      <c r="B167" s="40" t="s">
        <v>78</v>
      </c>
      <c r="C167" s="40" t="s">
        <v>78</v>
      </c>
      <c r="D167" s="32" t="s">
        <v>101</v>
      </c>
      <c r="E167" s="32" t="s">
        <v>105</v>
      </c>
      <c r="F167" s="41"/>
      <c r="G167" s="40"/>
      <c r="H167" s="41">
        <v>20</v>
      </c>
      <c r="I167" s="41">
        <v>50</v>
      </c>
      <c r="J167" s="41" t="s">
        <v>34</v>
      </c>
      <c r="K167" s="43">
        <v>33.396110513606075</v>
      </c>
      <c r="L167" s="41" t="s">
        <v>96</v>
      </c>
      <c r="M167" s="57"/>
    </row>
    <row r="168" spans="1:13" ht="15" customHeight="1" x14ac:dyDescent="0.3">
      <c r="A168" s="17">
        <v>11</v>
      </c>
      <c r="B168" s="40" t="s">
        <v>78</v>
      </c>
      <c r="C168" s="40" t="s">
        <v>78</v>
      </c>
      <c r="D168" s="32" t="s">
        <v>101</v>
      </c>
      <c r="E168" s="32" t="s">
        <v>106</v>
      </c>
      <c r="F168" s="41"/>
      <c r="G168" s="40"/>
      <c r="H168" s="41">
        <v>20</v>
      </c>
      <c r="I168" s="41">
        <v>50</v>
      </c>
      <c r="J168" s="41" t="s">
        <v>34</v>
      </c>
      <c r="K168" s="43">
        <v>32.844415054242553</v>
      </c>
      <c r="L168" s="41" t="s">
        <v>96</v>
      </c>
      <c r="M168" s="57"/>
    </row>
    <row r="169" spans="1:13" ht="15" customHeight="1" x14ac:dyDescent="0.3">
      <c r="A169" s="17">
        <v>11</v>
      </c>
      <c r="B169" s="40" t="s">
        <v>78</v>
      </c>
      <c r="C169" s="40" t="s">
        <v>78</v>
      </c>
      <c r="D169" s="32" t="s">
        <v>88</v>
      </c>
      <c r="E169" s="32" t="s">
        <v>107</v>
      </c>
      <c r="F169" s="41"/>
      <c r="G169" s="40"/>
      <c r="H169" s="41">
        <v>20</v>
      </c>
      <c r="I169" s="41">
        <v>50</v>
      </c>
      <c r="J169" s="41" t="s">
        <v>34</v>
      </c>
      <c r="K169" s="43">
        <v>32.844415054242553</v>
      </c>
      <c r="L169" s="41" t="s">
        <v>96</v>
      </c>
      <c r="M169" s="57"/>
    </row>
    <row r="170" spans="1:13" ht="30" customHeight="1" x14ac:dyDescent="0.3">
      <c r="A170" s="17">
        <v>11</v>
      </c>
      <c r="B170" s="40" t="s">
        <v>78</v>
      </c>
      <c r="C170" s="40" t="s">
        <v>78</v>
      </c>
      <c r="D170" s="32" t="s">
        <v>94</v>
      </c>
      <c r="E170" s="32" t="s">
        <v>108</v>
      </c>
      <c r="F170" s="41"/>
      <c r="G170" s="40"/>
      <c r="H170" s="41">
        <v>20</v>
      </c>
      <c r="I170" s="41">
        <v>50</v>
      </c>
      <c r="J170" s="41" t="s">
        <v>34</v>
      </c>
      <c r="K170" s="43">
        <v>29.968280706012386</v>
      </c>
      <c r="L170" s="41" t="s">
        <v>96</v>
      </c>
      <c r="M170" s="57"/>
    </row>
    <row r="171" spans="1:13" ht="30" customHeight="1" x14ac:dyDescent="0.3">
      <c r="A171" s="17">
        <v>11</v>
      </c>
      <c r="B171" s="40" t="s">
        <v>78</v>
      </c>
      <c r="C171" s="40" t="s">
        <v>78</v>
      </c>
      <c r="D171" s="38" t="s">
        <v>109</v>
      </c>
      <c r="E171" s="32" t="s">
        <v>109</v>
      </c>
      <c r="F171" s="41"/>
      <c r="G171" s="40"/>
      <c r="H171" s="41">
        <v>20</v>
      </c>
      <c r="I171" s="41">
        <v>50</v>
      </c>
      <c r="J171" s="41" t="s">
        <v>34</v>
      </c>
      <c r="K171" s="43">
        <v>66.79222102721215</v>
      </c>
      <c r="L171" s="41" t="s">
        <v>96</v>
      </c>
      <c r="M171" s="57"/>
    </row>
    <row r="172" spans="1:13" ht="30" customHeight="1" x14ac:dyDescent="0.3">
      <c r="A172" s="17">
        <v>11</v>
      </c>
      <c r="B172" s="40" t="s">
        <v>78</v>
      </c>
      <c r="C172" s="40" t="s">
        <v>78</v>
      </c>
      <c r="D172" s="32" t="s">
        <v>92</v>
      </c>
      <c r="E172" s="32" t="s">
        <v>110</v>
      </c>
      <c r="F172" s="41"/>
      <c r="G172" s="40"/>
      <c r="H172" s="41">
        <v>20</v>
      </c>
      <c r="I172" s="41">
        <v>50</v>
      </c>
      <c r="J172" s="41" t="s">
        <v>34</v>
      </c>
      <c r="K172" s="43">
        <v>29.360105256575981</v>
      </c>
      <c r="L172" s="41" t="s">
        <v>96</v>
      </c>
      <c r="M172" s="57"/>
    </row>
    <row r="173" spans="1:13" ht="15" customHeight="1" x14ac:dyDescent="0.3">
      <c r="A173" s="17">
        <v>11</v>
      </c>
      <c r="B173" s="40" t="s">
        <v>78</v>
      </c>
      <c r="C173" s="40" t="s">
        <v>78</v>
      </c>
      <c r="D173" s="32" t="s">
        <v>94</v>
      </c>
      <c r="E173" s="32" t="s">
        <v>95</v>
      </c>
      <c r="F173" s="41"/>
      <c r="G173" s="40"/>
      <c r="H173" s="41">
        <v>20</v>
      </c>
      <c r="I173" s="41">
        <v>50</v>
      </c>
      <c r="J173" s="41" t="s">
        <v>34</v>
      </c>
      <c r="K173" s="43">
        <v>29.41592294717784</v>
      </c>
      <c r="L173" s="41" t="s">
        <v>96</v>
      </c>
      <c r="M173" s="57"/>
    </row>
    <row r="174" spans="1:13" ht="15" customHeight="1" x14ac:dyDescent="0.3">
      <c r="A174" s="17">
        <v>11</v>
      </c>
      <c r="B174" s="40" t="s">
        <v>78</v>
      </c>
      <c r="C174" s="40" t="s">
        <v>78</v>
      </c>
      <c r="D174" s="32" t="s">
        <v>94</v>
      </c>
      <c r="E174" s="32" t="s">
        <v>111</v>
      </c>
      <c r="F174" s="41"/>
      <c r="G174" s="40"/>
      <c r="H174" s="41">
        <v>20</v>
      </c>
      <c r="I174" s="41">
        <v>50</v>
      </c>
      <c r="J174" s="41" t="s">
        <v>34</v>
      </c>
      <c r="K174" s="43">
        <v>29.41592294717784</v>
      </c>
      <c r="L174" s="41" t="s">
        <v>96</v>
      </c>
      <c r="M174" s="57"/>
    </row>
    <row r="175" spans="1:13" ht="30" customHeight="1" x14ac:dyDescent="0.3">
      <c r="A175" s="17">
        <v>11</v>
      </c>
      <c r="B175" s="40" t="s">
        <v>78</v>
      </c>
      <c r="C175" s="40" t="s">
        <v>78</v>
      </c>
      <c r="D175" s="32" t="s">
        <v>92</v>
      </c>
      <c r="E175" s="32" t="s">
        <v>93</v>
      </c>
      <c r="F175" s="41"/>
      <c r="G175" s="40"/>
      <c r="H175" s="41">
        <v>20</v>
      </c>
      <c r="I175" s="41">
        <v>50</v>
      </c>
      <c r="J175" s="41" t="s">
        <v>34</v>
      </c>
      <c r="K175" s="43">
        <v>29.91180071593951</v>
      </c>
      <c r="L175" s="41" t="s">
        <v>96</v>
      </c>
      <c r="M175" s="58"/>
    </row>
    <row r="176" spans="1:13" ht="30" customHeight="1" x14ac:dyDescent="0.3">
      <c r="A176" s="39">
        <v>12</v>
      </c>
      <c r="B176" s="37" t="s">
        <v>78</v>
      </c>
      <c r="C176" s="42" t="s">
        <v>122</v>
      </c>
      <c r="D176" s="32" t="s">
        <v>94</v>
      </c>
      <c r="E176" s="36" t="s">
        <v>100</v>
      </c>
      <c r="F176" s="39" t="s">
        <v>123</v>
      </c>
      <c r="G176" s="36" t="s">
        <v>124</v>
      </c>
      <c r="H176" s="39">
        <v>20</v>
      </c>
      <c r="I176" s="39">
        <v>15</v>
      </c>
      <c r="J176" s="39" t="s">
        <v>29</v>
      </c>
      <c r="K176" s="43">
        <v>255500</v>
      </c>
      <c r="L176" s="44" t="s">
        <v>96</v>
      </c>
      <c r="M176" s="48" t="s">
        <v>142</v>
      </c>
    </row>
    <row r="177" spans="1:13" ht="30" customHeight="1" x14ac:dyDescent="0.3">
      <c r="A177" s="39">
        <v>12</v>
      </c>
      <c r="B177" s="37" t="s">
        <v>78</v>
      </c>
      <c r="C177" s="42" t="s">
        <v>122</v>
      </c>
      <c r="D177" s="32" t="s">
        <v>94</v>
      </c>
      <c r="E177" s="36" t="s">
        <v>100</v>
      </c>
      <c r="F177" s="39"/>
      <c r="G177" s="36"/>
      <c r="H177" s="39">
        <v>20</v>
      </c>
      <c r="I177" s="39">
        <v>50</v>
      </c>
      <c r="J177" s="39" t="s">
        <v>34</v>
      </c>
      <c r="K177" s="43">
        <v>102000</v>
      </c>
      <c r="L177" s="44" t="s">
        <v>96</v>
      </c>
      <c r="M177" s="48"/>
    </row>
    <row r="178" spans="1:13" ht="30" customHeight="1" x14ac:dyDescent="0.3">
      <c r="A178" s="39">
        <v>12</v>
      </c>
      <c r="B178" s="37" t="s">
        <v>78</v>
      </c>
      <c r="C178" s="42" t="s">
        <v>122</v>
      </c>
      <c r="D178" s="32" t="s">
        <v>94</v>
      </c>
      <c r="E178" s="36" t="s">
        <v>100</v>
      </c>
      <c r="F178" s="39"/>
      <c r="G178" s="36"/>
      <c r="H178" s="39">
        <v>20</v>
      </c>
      <c r="I178" s="39">
        <v>55</v>
      </c>
      <c r="J178" s="39" t="s">
        <v>34</v>
      </c>
      <c r="K178" s="43">
        <v>229000</v>
      </c>
      <c r="L178" s="44" t="s">
        <v>96</v>
      </c>
      <c r="M178" s="48"/>
    </row>
    <row r="179" spans="1:13" ht="15" customHeight="1" x14ac:dyDescent="0.3">
      <c r="A179" s="39">
        <v>12</v>
      </c>
      <c r="B179" s="37" t="s">
        <v>78</v>
      </c>
      <c r="C179" s="42" t="s">
        <v>115</v>
      </c>
      <c r="D179" s="36" t="s">
        <v>125</v>
      </c>
      <c r="E179" s="36" t="s">
        <v>126</v>
      </c>
      <c r="F179" s="39" t="s">
        <v>123</v>
      </c>
      <c r="G179" s="36" t="s">
        <v>124</v>
      </c>
      <c r="H179" s="39">
        <v>20</v>
      </c>
      <c r="I179" s="39">
        <v>15</v>
      </c>
      <c r="J179" s="39" t="s">
        <v>29</v>
      </c>
      <c r="K179" s="43">
        <v>-255500</v>
      </c>
      <c r="L179" s="44" t="s">
        <v>96</v>
      </c>
      <c r="M179" s="48"/>
    </row>
    <row r="180" spans="1:13" ht="15" customHeight="1" x14ac:dyDescent="0.3">
      <c r="A180" s="39">
        <v>12</v>
      </c>
      <c r="B180" s="37" t="s">
        <v>78</v>
      </c>
      <c r="C180" s="42" t="s">
        <v>115</v>
      </c>
      <c r="D180" s="32" t="s">
        <v>94</v>
      </c>
      <c r="E180" s="36" t="s">
        <v>127</v>
      </c>
      <c r="F180" s="39"/>
      <c r="G180" s="36"/>
      <c r="H180" s="39">
        <v>20</v>
      </c>
      <c r="I180" s="39">
        <v>50</v>
      </c>
      <c r="J180" s="39" t="s">
        <v>34</v>
      </c>
      <c r="K180" s="43">
        <v>-102000</v>
      </c>
      <c r="L180" s="44" t="s">
        <v>96</v>
      </c>
      <c r="M180" s="48"/>
    </row>
    <row r="181" spans="1:13" ht="15" customHeight="1" x14ac:dyDescent="0.3">
      <c r="A181" s="39">
        <v>12</v>
      </c>
      <c r="B181" s="37" t="s">
        <v>78</v>
      </c>
      <c r="C181" s="42" t="s">
        <v>115</v>
      </c>
      <c r="D181" s="32" t="s">
        <v>94</v>
      </c>
      <c r="E181" s="36" t="s">
        <v>127</v>
      </c>
      <c r="F181" s="39"/>
      <c r="G181" s="36"/>
      <c r="H181" s="39">
        <v>20</v>
      </c>
      <c r="I181" s="39">
        <v>55</v>
      </c>
      <c r="J181" s="39" t="s">
        <v>34</v>
      </c>
      <c r="K181" s="43">
        <v>-229000</v>
      </c>
      <c r="L181" s="44" t="s">
        <v>96</v>
      </c>
      <c r="M181" s="48"/>
    </row>
    <row r="182" spans="1:13" ht="30" customHeight="1" x14ac:dyDescent="0.3">
      <c r="A182" s="39">
        <v>13</v>
      </c>
      <c r="B182" s="37" t="s">
        <v>78</v>
      </c>
      <c r="C182" s="42" t="s">
        <v>122</v>
      </c>
      <c r="D182" s="32" t="s">
        <v>94</v>
      </c>
      <c r="E182" s="36" t="s">
        <v>100</v>
      </c>
      <c r="F182" s="39"/>
      <c r="G182" s="36"/>
      <c r="H182" s="39">
        <v>20</v>
      </c>
      <c r="I182" s="39">
        <v>55</v>
      </c>
      <c r="J182" s="39" t="s">
        <v>34</v>
      </c>
      <c r="K182" s="43">
        <v>240000</v>
      </c>
      <c r="L182" s="44" t="s">
        <v>96</v>
      </c>
      <c r="M182" s="48" t="s">
        <v>143</v>
      </c>
    </row>
    <row r="183" spans="1:13" ht="30" customHeight="1" x14ac:dyDescent="0.3">
      <c r="A183" s="39">
        <v>13</v>
      </c>
      <c r="B183" s="37" t="s">
        <v>78</v>
      </c>
      <c r="C183" s="42" t="s">
        <v>122</v>
      </c>
      <c r="D183" s="32" t="s">
        <v>94</v>
      </c>
      <c r="E183" s="36" t="s">
        <v>100</v>
      </c>
      <c r="F183" s="39"/>
      <c r="G183" s="36"/>
      <c r="H183" s="39">
        <v>20</v>
      </c>
      <c r="I183" s="39">
        <v>50</v>
      </c>
      <c r="J183" s="39" t="s">
        <v>34</v>
      </c>
      <c r="K183" s="43">
        <v>8991</v>
      </c>
      <c r="L183" s="44" t="s">
        <v>96</v>
      </c>
      <c r="M183" s="48"/>
    </row>
    <row r="184" spans="1:13" ht="15" customHeight="1" x14ac:dyDescent="0.3">
      <c r="A184" s="39">
        <v>13</v>
      </c>
      <c r="B184" s="37" t="s">
        <v>78</v>
      </c>
      <c r="C184" s="42" t="s">
        <v>115</v>
      </c>
      <c r="D184" s="36" t="s">
        <v>125</v>
      </c>
      <c r="E184" s="36" t="s">
        <v>126</v>
      </c>
      <c r="F184" s="39" t="s">
        <v>123</v>
      </c>
      <c r="G184" s="36" t="s">
        <v>124</v>
      </c>
      <c r="H184" s="39">
        <v>20</v>
      </c>
      <c r="I184" s="39">
        <v>15</v>
      </c>
      <c r="J184" s="39" t="s">
        <v>29</v>
      </c>
      <c r="K184" s="43">
        <v>-216731</v>
      </c>
      <c r="L184" s="44" t="s">
        <v>96</v>
      </c>
      <c r="M184" s="48"/>
    </row>
    <row r="185" spans="1:13" ht="24" customHeight="1" x14ac:dyDescent="0.3">
      <c r="A185" s="39">
        <v>13</v>
      </c>
      <c r="B185" s="37" t="s">
        <v>78</v>
      </c>
      <c r="C185" s="42" t="s">
        <v>115</v>
      </c>
      <c r="D185" s="32" t="s">
        <v>94</v>
      </c>
      <c r="E185" s="36" t="s">
        <v>127</v>
      </c>
      <c r="F185" s="39"/>
      <c r="G185" s="36"/>
      <c r="H185" s="39">
        <v>20</v>
      </c>
      <c r="I185" s="39">
        <v>50</v>
      </c>
      <c r="J185" s="39" t="s">
        <v>34</v>
      </c>
      <c r="K185" s="43">
        <v>-32260</v>
      </c>
      <c r="L185" s="44" t="s">
        <v>96</v>
      </c>
      <c r="M185" s="48"/>
    </row>
    <row r="186" spans="1:13" ht="30" customHeight="1" x14ac:dyDescent="0.3">
      <c r="A186" s="39">
        <v>14</v>
      </c>
      <c r="B186" s="37" t="s">
        <v>78</v>
      </c>
      <c r="C186" s="42" t="s">
        <v>122</v>
      </c>
      <c r="D186" s="36" t="s">
        <v>92</v>
      </c>
      <c r="E186" s="36" t="s">
        <v>128</v>
      </c>
      <c r="F186" s="39"/>
      <c r="G186" s="36"/>
      <c r="H186" s="39">
        <v>20</v>
      </c>
      <c r="I186" s="39">
        <v>50</v>
      </c>
      <c r="J186" s="39" t="s">
        <v>34</v>
      </c>
      <c r="K186" s="43">
        <v>-39000</v>
      </c>
      <c r="L186" s="44" t="s">
        <v>96</v>
      </c>
      <c r="M186" s="48" t="s">
        <v>144</v>
      </c>
    </row>
    <row r="187" spans="1:13" ht="30" customHeight="1" x14ac:dyDescent="0.3">
      <c r="A187" s="39">
        <v>14</v>
      </c>
      <c r="B187" s="37" t="s">
        <v>78</v>
      </c>
      <c r="C187" s="42" t="s">
        <v>78</v>
      </c>
      <c r="D187" s="32" t="s">
        <v>98</v>
      </c>
      <c r="E187" s="32" t="s">
        <v>99</v>
      </c>
      <c r="F187" s="39"/>
      <c r="G187" s="36"/>
      <c r="H187" s="39">
        <v>20</v>
      </c>
      <c r="I187" s="39">
        <v>55</v>
      </c>
      <c r="J187" s="39" t="s">
        <v>34</v>
      </c>
      <c r="K187" s="43">
        <v>2055.3000000000002</v>
      </c>
      <c r="L187" s="44" t="s">
        <v>96</v>
      </c>
      <c r="M187" s="48"/>
    </row>
    <row r="188" spans="1:13" ht="30" customHeight="1" x14ac:dyDescent="0.3">
      <c r="A188" s="39">
        <v>14</v>
      </c>
      <c r="B188" s="37" t="s">
        <v>78</v>
      </c>
      <c r="C188" s="42" t="s">
        <v>78</v>
      </c>
      <c r="D188" s="32" t="s">
        <v>94</v>
      </c>
      <c r="E188" s="32" t="s">
        <v>100</v>
      </c>
      <c r="F188" s="39"/>
      <c r="G188" s="36"/>
      <c r="H188" s="39">
        <v>20</v>
      </c>
      <c r="I188" s="39">
        <v>55</v>
      </c>
      <c r="J188" s="39" t="s">
        <v>34</v>
      </c>
      <c r="K188" s="43">
        <v>4110.6000000000004</v>
      </c>
      <c r="L188" s="44" t="s">
        <v>96</v>
      </c>
      <c r="M188" s="48"/>
    </row>
    <row r="189" spans="1:13" ht="30" customHeight="1" x14ac:dyDescent="0.3">
      <c r="A189" s="39">
        <v>14</v>
      </c>
      <c r="B189" s="37" t="s">
        <v>78</v>
      </c>
      <c r="C189" s="42" t="s">
        <v>78</v>
      </c>
      <c r="D189" s="32" t="s">
        <v>88</v>
      </c>
      <c r="E189" s="32" t="s">
        <v>89</v>
      </c>
      <c r="F189" s="39"/>
      <c r="G189" s="36"/>
      <c r="H189" s="39">
        <v>20</v>
      </c>
      <c r="I189" s="39">
        <v>55</v>
      </c>
      <c r="J189" s="39" t="s">
        <v>34</v>
      </c>
      <c r="K189" s="43">
        <v>6154.2000000000016</v>
      </c>
      <c r="L189" s="44" t="s">
        <v>96</v>
      </c>
      <c r="M189" s="48"/>
    </row>
    <row r="190" spans="1:13" ht="15" customHeight="1" x14ac:dyDescent="0.3">
      <c r="A190" s="39">
        <v>14</v>
      </c>
      <c r="B190" s="37" t="s">
        <v>78</v>
      </c>
      <c r="C190" s="42" t="s">
        <v>78</v>
      </c>
      <c r="D190" s="32" t="s">
        <v>101</v>
      </c>
      <c r="E190" s="32" t="s">
        <v>102</v>
      </c>
      <c r="F190" s="39"/>
      <c r="G190" s="36"/>
      <c r="H190" s="39">
        <v>20</v>
      </c>
      <c r="I190" s="39">
        <v>55</v>
      </c>
      <c r="J190" s="39" t="s">
        <v>34</v>
      </c>
      <c r="K190" s="43">
        <v>2051.4</v>
      </c>
      <c r="L190" s="44" t="s">
        <v>96</v>
      </c>
      <c r="M190" s="48"/>
    </row>
    <row r="191" spans="1:13" ht="15" customHeight="1" x14ac:dyDescent="0.3">
      <c r="A191" s="39">
        <v>14</v>
      </c>
      <c r="B191" s="37" t="s">
        <v>78</v>
      </c>
      <c r="C191" s="42" t="s">
        <v>78</v>
      </c>
      <c r="D191" s="32" t="s">
        <v>101</v>
      </c>
      <c r="E191" s="32" t="s">
        <v>103</v>
      </c>
      <c r="F191" s="39"/>
      <c r="G191" s="36"/>
      <c r="H191" s="39">
        <v>20</v>
      </c>
      <c r="I191" s="39">
        <v>55</v>
      </c>
      <c r="J191" s="39" t="s">
        <v>34</v>
      </c>
      <c r="K191" s="43">
        <v>2051.4</v>
      </c>
      <c r="L191" s="44" t="s">
        <v>96</v>
      </c>
      <c r="M191" s="48"/>
    </row>
    <row r="192" spans="1:13" ht="30" customHeight="1" x14ac:dyDescent="0.3">
      <c r="A192" s="39">
        <v>14</v>
      </c>
      <c r="B192" s="37" t="s">
        <v>78</v>
      </c>
      <c r="C192" s="42" t="s">
        <v>78</v>
      </c>
      <c r="D192" s="32" t="s">
        <v>92</v>
      </c>
      <c r="E192" s="32" t="s">
        <v>104</v>
      </c>
      <c r="F192" s="39"/>
      <c r="G192" s="36"/>
      <c r="H192" s="39">
        <v>20</v>
      </c>
      <c r="I192" s="39">
        <v>55</v>
      </c>
      <c r="J192" s="39" t="s">
        <v>34</v>
      </c>
      <c r="K192" s="43">
        <v>2051.4</v>
      </c>
      <c r="L192" s="44" t="s">
        <v>96</v>
      </c>
      <c r="M192" s="48"/>
    </row>
    <row r="193" spans="1:13" ht="15" customHeight="1" x14ac:dyDescent="0.3">
      <c r="A193" s="39">
        <v>14</v>
      </c>
      <c r="B193" s="37" t="s">
        <v>78</v>
      </c>
      <c r="C193" s="42" t="s">
        <v>78</v>
      </c>
      <c r="D193" s="32" t="s">
        <v>101</v>
      </c>
      <c r="E193" s="32" t="s">
        <v>105</v>
      </c>
      <c r="F193" s="39"/>
      <c r="G193" s="36"/>
      <c r="H193" s="39">
        <v>20</v>
      </c>
      <c r="I193" s="39">
        <v>55</v>
      </c>
      <c r="J193" s="39" t="s">
        <v>34</v>
      </c>
      <c r="K193" s="43">
        <v>2051.4</v>
      </c>
      <c r="L193" s="44" t="s">
        <v>96</v>
      </c>
      <c r="M193" s="48"/>
    </row>
    <row r="194" spans="1:13" ht="15" customHeight="1" x14ac:dyDescent="0.3">
      <c r="A194" s="39">
        <v>14</v>
      </c>
      <c r="B194" s="37" t="s">
        <v>78</v>
      </c>
      <c r="C194" s="42" t="s">
        <v>78</v>
      </c>
      <c r="D194" s="32" t="s">
        <v>101</v>
      </c>
      <c r="E194" s="32" t="s">
        <v>106</v>
      </c>
      <c r="F194" s="39"/>
      <c r="G194" s="36"/>
      <c r="H194" s="39">
        <v>20</v>
      </c>
      <c r="I194" s="39">
        <v>55</v>
      </c>
      <c r="J194" s="39" t="s">
        <v>34</v>
      </c>
      <c r="K194" s="43">
        <v>2051.4</v>
      </c>
      <c r="L194" s="44" t="s">
        <v>96</v>
      </c>
      <c r="M194" s="48"/>
    </row>
    <row r="195" spans="1:13" ht="15" customHeight="1" x14ac:dyDescent="0.3">
      <c r="A195" s="39">
        <v>14</v>
      </c>
      <c r="B195" s="37" t="s">
        <v>78</v>
      </c>
      <c r="C195" s="42" t="s">
        <v>78</v>
      </c>
      <c r="D195" s="32" t="s">
        <v>88</v>
      </c>
      <c r="E195" s="32" t="s">
        <v>107</v>
      </c>
      <c r="F195" s="39"/>
      <c r="G195" s="36"/>
      <c r="H195" s="39">
        <v>20</v>
      </c>
      <c r="I195" s="39">
        <v>55</v>
      </c>
      <c r="J195" s="39" t="s">
        <v>34</v>
      </c>
      <c r="K195" s="43">
        <v>2051.4</v>
      </c>
      <c r="L195" s="44" t="s">
        <v>96</v>
      </c>
      <c r="M195" s="48"/>
    </row>
    <row r="196" spans="1:13" ht="30" customHeight="1" x14ac:dyDescent="0.3">
      <c r="A196" s="39">
        <v>14</v>
      </c>
      <c r="B196" s="37" t="s">
        <v>78</v>
      </c>
      <c r="C196" s="42" t="s">
        <v>78</v>
      </c>
      <c r="D196" s="32" t="s">
        <v>94</v>
      </c>
      <c r="E196" s="32" t="s">
        <v>108</v>
      </c>
      <c r="F196" s="39"/>
      <c r="G196" s="36"/>
      <c r="H196" s="39">
        <v>20</v>
      </c>
      <c r="I196" s="39">
        <v>55</v>
      </c>
      <c r="J196" s="39" t="s">
        <v>34</v>
      </c>
      <c r="K196" s="43">
        <v>2055.3000000000002</v>
      </c>
      <c r="L196" s="44" t="s">
        <v>96</v>
      </c>
      <c r="M196" s="48"/>
    </row>
    <row r="197" spans="1:13" ht="30" customHeight="1" x14ac:dyDescent="0.3">
      <c r="A197" s="39">
        <v>14</v>
      </c>
      <c r="B197" s="37" t="s">
        <v>78</v>
      </c>
      <c r="C197" s="42" t="s">
        <v>78</v>
      </c>
      <c r="D197" s="38" t="s">
        <v>109</v>
      </c>
      <c r="E197" s="32" t="s">
        <v>109</v>
      </c>
      <c r="F197" s="39"/>
      <c r="G197" s="36"/>
      <c r="H197" s="39">
        <v>20</v>
      </c>
      <c r="I197" s="39">
        <v>55</v>
      </c>
      <c r="J197" s="39" t="s">
        <v>34</v>
      </c>
      <c r="K197" s="43">
        <v>4102.8</v>
      </c>
      <c r="L197" s="44" t="s">
        <v>96</v>
      </c>
      <c r="M197" s="48"/>
    </row>
    <row r="198" spans="1:13" ht="30" customHeight="1" x14ac:dyDescent="0.3">
      <c r="A198" s="39">
        <v>14</v>
      </c>
      <c r="B198" s="37" t="s">
        <v>78</v>
      </c>
      <c r="C198" s="42" t="s">
        <v>78</v>
      </c>
      <c r="D198" s="32" t="s">
        <v>92</v>
      </c>
      <c r="E198" s="32" t="s">
        <v>110</v>
      </c>
      <c r="F198" s="39"/>
      <c r="G198" s="36"/>
      <c r="H198" s="39">
        <v>20</v>
      </c>
      <c r="I198" s="39">
        <v>55</v>
      </c>
      <c r="J198" s="39" t="s">
        <v>34</v>
      </c>
      <c r="K198" s="43">
        <v>2051.4</v>
      </c>
      <c r="L198" s="44" t="s">
        <v>96</v>
      </c>
      <c r="M198" s="48"/>
    </row>
    <row r="199" spans="1:13" ht="15" customHeight="1" x14ac:dyDescent="0.3">
      <c r="A199" s="39">
        <v>14</v>
      </c>
      <c r="B199" s="37" t="s">
        <v>78</v>
      </c>
      <c r="C199" s="42" t="s">
        <v>78</v>
      </c>
      <c r="D199" s="32" t="s">
        <v>94</v>
      </c>
      <c r="E199" s="32" t="s">
        <v>95</v>
      </c>
      <c r="F199" s="39"/>
      <c r="G199" s="36"/>
      <c r="H199" s="39">
        <v>20</v>
      </c>
      <c r="I199" s="39">
        <v>55</v>
      </c>
      <c r="J199" s="39" t="s">
        <v>34</v>
      </c>
      <c r="K199" s="43">
        <v>2055.3000000000002</v>
      </c>
      <c r="L199" s="44" t="s">
        <v>96</v>
      </c>
      <c r="M199" s="48"/>
    </row>
    <row r="200" spans="1:13" ht="15" customHeight="1" x14ac:dyDescent="0.3">
      <c r="A200" s="39">
        <v>14</v>
      </c>
      <c r="B200" s="37" t="s">
        <v>78</v>
      </c>
      <c r="C200" s="42" t="s">
        <v>78</v>
      </c>
      <c r="D200" s="32" t="s">
        <v>94</v>
      </c>
      <c r="E200" s="32" t="s">
        <v>111</v>
      </c>
      <c r="F200" s="39"/>
      <c r="G200" s="36"/>
      <c r="H200" s="39">
        <v>20</v>
      </c>
      <c r="I200" s="39">
        <v>55</v>
      </c>
      <c r="J200" s="39" t="s">
        <v>34</v>
      </c>
      <c r="K200" s="43">
        <v>2055.3000000000002</v>
      </c>
      <c r="L200" s="44" t="s">
        <v>96</v>
      </c>
      <c r="M200" s="48"/>
    </row>
    <row r="201" spans="1:13" ht="30" customHeight="1" x14ac:dyDescent="0.3">
      <c r="A201" s="39">
        <v>14</v>
      </c>
      <c r="B201" s="37" t="s">
        <v>78</v>
      </c>
      <c r="C201" s="42" t="s">
        <v>78</v>
      </c>
      <c r="D201" s="32" t="s">
        <v>92</v>
      </c>
      <c r="E201" s="32" t="s">
        <v>93</v>
      </c>
      <c r="F201" s="39"/>
      <c r="G201" s="36"/>
      <c r="H201" s="39">
        <v>20</v>
      </c>
      <c r="I201" s="39">
        <v>55</v>
      </c>
      <c r="J201" s="39" t="s">
        <v>34</v>
      </c>
      <c r="K201" s="43">
        <v>2051.4</v>
      </c>
      <c r="L201" s="44" t="s">
        <v>96</v>
      </c>
      <c r="M201" s="48"/>
    </row>
    <row r="202" spans="1:13" ht="30" customHeight="1" x14ac:dyDescent="0.3">
      <c r="A202" s="39">
        <v>15</v>
      </c>
      <c r="B202" s="37" t="s">
        <v>78</v>
      </c>
      <c r="C202" s="42" t="s">
        <v>122</v>
      </c>
      <c r="D202" s="36" t="s">
        <v>92</v>
      </c>
      <c r="E202" s="36" t="s">
        <v>128</v>
      </c>
      <c r="F202" s="39"/>
      <c r="G202" s="36"/>
      <c r="H202" s="39">
        <v>20</v>
      </c>
      <c r="I202" s="39">
        <v>50</v>
      </c>
      <c r="J202" s="39" t="s">
        <v>34</v>
      </c>
      <c r="K202" s="43">
        <v>-81600</v>
      </c>
      <c r="L202" s="44" t="s">
        <v>96</v>
      </c>
      <c r="M202" s="48" t="s">
        <v>145</v>
      </c>
    </row>
    <row r="203" spans="1:13" ht="30" customHeight="1" x14ac:dyDescent="0.3">
      <c r="A203" s="39">
        <v>15</v>
      </c>
      <c r="B203" s="37" t="s">
        <v>78</v>
      </c>
      <c r="C203" s="42" t="s">
        <v>78</v>
      </c>
      <c r="D203" s="32" t="s">
        <v>98</v>
      </c>
      <c r="E203" s="32" t="s">
        <v>99</v>
      </c>
      <c r="F203" s="39"/>
      <c r="G203" s="36"/>
      <c r="H203" s="39">
        <v>20</v>
      </c>
      <c r="I203" s="39">
        <v>55</v>
      </c>
      <c r="J203" s="39" t="s">
        <v>34</v>
      </c>
      <c r="K203" s="43">
        <v>4300.3200000000006</v>
      </c>
      <c r="L203" s="44" t="s">
        <v>96</v>
      </c>
      <c r="M203" s="48"/>
    </row>
    <row r="204" spans="1:13" ht="30" customHeight="1" x14ac:dyDescent="0.3">
      <c r="A204" s="39">
        <v>15</v>
      </c>
      <c r="B204" s="37" t="s">
        <v>78</v>
      </c>
      <c r="C204" s="42" t="s">
        <v>78</v>
      </c>
      <c r="D204" s="32" t="s">
        <v>94</v>
      </c>
      <c r="E204" s="32" t="s">
        <v>100</v>
      </c>
      <c r="F204" s="39"/>
      <c r="G204" s="36"/>
      <c r="H204" s="39">
        <v>20</v>
      </c>
      <c r="I204" s="39">
        <v>55</v>
      </c>
      <c r="J204" s="39" t="s">
        <v>34</v>
      </c>
      <c r="K204" s="43">
        <v>8600.6400000000012</v>
      </c>
      <c r="L204" s="44" t="s">
        <v>96</v>
      </c>
      <c r="M204" s="48"/>
    </row>
    <row r="205" spans="1:13" ht="30" customHeight="1" x14ac:dyDescent="0.3">
      <c r="A205" s="39">
        <v>15</v>
      </c>
      <c r="B205" s="37" t="s">
        <v>78</v>
      </c>
      <c r="C205" s="42" t="s">
        <v>78</v>
      </c>
      <c r="D205" s="32" t="s">
        <v>88</v>
      </c>
      <c r="E205" s="32" t="s">
        <v>89</v>
      </c>
      <c r="F205" s="39"/>
      <c r="G205" s="36"/>
      <c r="H205" s="39">
        <v>20</v>
      </c>
      <c r="I205" s="39">
        <v>55</v>
      </c>
      <c r="J205" s="39" t="s">
        <v>34</v>
      </c>
      <c r="K205" s="43">
        <v>12876.480000000001</v>
      </c>
      <c r="L205" s="44" t="s">
        <v>96</v>
      </c>
      <c r="M205" s="48"/>
    </row>
    <row r="206" spans="1:13" ht="15" customHeight="1" x14ac:dyDescent="0.3">
      <c r="A206" s="39">
        <v>15</v>
      </c>
      <c r="B206" s="37" t="s">
        <v>78</v>
      </c>
      <c r="C206" s="42" t="s">
        <v>78</v>
      </c>
      <c r="D206" s="32" t="s">
        <v>101</v>
      </c>
      <c r="E206" s="32" t="s">
        <v>102</v>
      </c>
      <c r="F206" s="39"/>
      <c r="G206" s="36"/>
      <c r="H206" s="39">
        <v>20</v>
      </c>
      <c r="I206" s="39">
        <v>55</v>
      </c>
      <c r="J206" s="39" t="s">
        <v>34</v>
      </c>
      <c r="K206" s="43">
        <v>4292.1600000000008</v>
      </c>
      <c r="L206" s="44" t="s">
        <v>96</v>
      </c>
      <c r="M206" s="48"/>
    </row>
    <row r="207" spans="1:13" ht="15" customHeight="1" x14ac:dyDescent="0.3">
      <c r="A207" s="39">
        <v>15</v>
      </c>
      <c r="B207" s="37" t="s">
        <v>78</v>
      </c>
      <c r="C207" s="42" t="s">
        <v>78</v>
      </c>
      <c r="D207" s="32" t="s">
        <v>101</v>
      </c>
      <c r="E207" s="32" t="s">
        <v>103</v>
      </c>
      <c r="F207" s="39"/>
      <c r="G207" s="36"/>
      <c r="H207" s="39">
        <v>20</v>
      </c>
      <c r="I207" s="39">
        <v>55</v>
      </c>
      <c r="J207" s="39" t="s">
        <v>34</v>
      </c>
      <c r="K207" s="43">
        <v>4292.1600000000008</v>
      </c>
      <c r="L207" s="44" t="s">
        <v>96</v>
      </c>
      <c r="M207" s="48"/>
    </row>
    <row r="208" spans="1:13" ht="30" customHeight="1" x14ac:dyDescent="0.3">
      <c r="A208" s="39">
        <v>15</v>
      </c>
      <c r="B208" s="37" t="s">
        <v>78</v>
      </c>
      <c r="C208" s="42" t="s">
        <v>78</v>
      </c>
      <c r="D208" s="32" t="s">
        <v>92</v>
      </c>
      <c r="E208" s="32" t="s">
        <v>104</v>
      </c>
      <c r="F208" s="39"/>
      <c r="G208" s="36"/>
      <c r="H208" s="39">
        <v>20</v>
      </c>
      <c r="I208" s="39">
        <v>55</v>
      </c>
      <c r="J208" s="39" t="s">
        <v>34</v>
      </c>
      <c r="K208" s="43">
        <v>4292.1600000000008</v>
      </c>
      <c r="L208" s="44" t="s">
        <v>96</v>
      </c>
      <c r="M208" s="48"/>
    </row>
    <row r="209" spans="1:13" ht="15" customHeight="1" x14ac:dyDescent="0.3">
      <c r="A209" s="39">
        <v>15</v>
      </c>
      <c r="B209" s="37" t="s">
        <v>78</v>
      </c>
      <c r="C209" s="42" t="s">
        <v>78</v>
      </c>
      <c r="D209" s="32" t="s">
        <v>101</v>
      </c>
      <c r="E209" s="32" t="s">
        <v>105</v>
      </c>
      <c r="F209" s="39"/>
      <c r="G209" s="36"/>
      <c r="H209" s="39">
        <v>20</v>
      </c>
      <c r="I209" s="39">
        <v>55</v>
      </c>
      <c r="J209" s="39" t="s">
        <v>34</v>
      </c>
      <c r="K209" s="43">
        <v>4292.1600000000008</v>
      </c>
      <c r="L209" s="44" t="s">
        <v>96</v>
      </c>
      <c r="M209" s="48"/>
    </row>
    <row r="210" spans="1:13" ht="15" customHeight="1" x14ac:dyDescent="0.3">
      <c r="A210" s="39">
        <v>15</v>
      </c>
      <c r="B210" s="37" t="s">
        <v>78</v>
      </c>
      <c r="C210" s="42" t="s">
        <v>78</v>
      </c>
      <c r="D210" s="32" t="s">
        <v>101</v>
      </c>
      <c r="E210" s="32" t="s">
        <v>106</v>
      </c>
      <c r="F210" s="39"/>
      <c r="G210" s="36"/>
      <c r="H210" s="39">
        <v>20</v>
      </c>
      <c r="I210" s="39">
        <v>55</v>
      </c>
      <c r="J210" s="39" t="s">
        <v>34</v>
      </c>
      <c r="K210" s="43">
        <v>4292.1600000000008</v>
      </c>
      <c r="L210" s="44" t="s">
        <v>96</v>
      </c>
      <c r="M210" s="48"/>
    </row>
    <row r="211" spans="1:13" ht="15" customHeight="1" x14ac:dyDescent="0.3">
      <c r="A211" s="39">
        <v>15</v>
      </c>
      <c r="B211" s="37" t="s">
        <v>78</v>
      </c>
      <c r="C211" s="42" t="s">
        <v>78</v>
      </c>
      <c r="D211" s="32" t="s">
        <v>88</v>
      </c>
      <c r="E211" s="32" t="s">
        <v>107</v>
      </c>
      <c r="F211" s="39"/>
      <c r="G211" s="36"/>
      <c r="H211" s="39">
        <v>20</v>
      </c>
      <c r="I211" s="39">
        <v>55</v>
      </c>
      <c r="J211" s="39" t="s">
        <v>34</v>
      </c>
      <c r="K211" s="43">
        <v>4292.1600000000008</v>
      </c>
      <c r="L211" s="44" t="s">
        <v>96</v>
      </c>
      <c r="M211" s="48"/>
    </row>
    <row r="212" spans="1:13" ht="30" customHeight="1" x14ac:dyDescent="0.3">
      <c r="A212" s="39">
        <v>15</v>
      </c>
      <c r="B212" s="37" t="s">
        <v>78</v>
      </c>
      <c r="C212" s="42" t="s">
        <v>78</v>
      </c>
      <c r="D212" s="32" t="s">
        <v>94</v>
      </c>
      <c r="E212" s="32" t="s">
        <v>108</v>
      </c>
      <c r="F212" s="39"/>
      <c r="G212" s="36"/>
      <c r="H212" s="39">
        <v>20</v>
      </c>
      <c r="I212" s="39">
        <v>55</v>
      </c>
      <c r="J212" s="39" t="s">
        <v>34</v>
      </c>
      <c r="K212" s="43">
        <v>4300.3200000000006</v>
      </c>
      <c r="L212" s="44" t="s">
        <v>96</v>
      </c>
      <c r="M212" s="48"/>
    </row>
    <row r="213" spans="1:13" ht="30" customHeight="1" x14ac:dyDescent="0.3">
      <c r="A213" s="39">
        <v>15</v>
      </c>
      <c r="B213" s="37" t="s">
        <v>78</v>
      </c>
      <c r="C213" s="42" t="s">
        <v>78</v>
      </c>
      <c r="D213" s="38" t="s">
        <v>109</v>
      </c>
      <c r="E213" s="32" t="s">
        <v>109</v>
      </c>
      <c r="F213" s="39"/>
      <c r="G213" s="36"/>
      <c r="H213" s="39">
        <v>20</v>
      </c>
      <c r="I213" s="39">
        <v>55</v>
      </c>
      <c r="J213" s="39" t="s">
        <v>34</v>
      </c>
      <c r="K213" s="43">
        <v>8584.3200000000015</v>
      </c>
      <c r="L213" s="44" t="s">
        <v>96</v>
      </c>
      <c r="M213" s="48"/>
    </row>
    <row r="214" spans="1:13" ht="30" customHeight="1" x14ac:dyDescent="0.3">
      <c r="A214" s="39">
        <v>15</v>
      </c>
      <c r="B214" s="37" t="s">
        <v>78</v>
      </c>
      <c r="C214" s="42" t="s">
        <v>78</v>
      </c>
      <c r="D214" s="32" t="s">
        <v>92</v>
      </c>
      <c r="E214" s="32" t="s">
        <v>110</v>
      </c>
      <c r="F214" s="39"/>
      <c r="G214" s="36"/>
      <c r="H214" s="39">
        <v>20</v>
      </c>
      <c r="I214" s="39">
        <v>55</v>
      </c>
      <c r="J214" s="39" t="s">
        <v>34</v>
      </c>
      <c r="K214" s="43">
        <v>4292.1600000000008</v>
      </c>
      <c r="L214" s="44" t="s">
        <v>96</v>
      </c>
      <c r="M214" s="48"/>
    </row>
    <row r="215" spans="1:13" ht="15" customHeight="1" x14ac:dyDescent="0.3">
      <c r="A215" s="39">
        <v>15</v>
      </c>
      <c r="B215" s="37" t="s">
        <v>78</v>
      </c>
      <c r="C215" s="42" t="s">
        <v>78</v>
      </c>
      <c r="D215" s="32" t="s">
        <v>94</v>
      </c>
      <c r="E215" s="32" t="s">
        <v>95</v>
      </c>
      <c r="F215" s="39"/>
      <c r="G215" s="36"/>
      <c r="H215" s="39">
        <v>20</v>
      </c>
      <c r="I215" s="39">
        <v>55</v>
      </c>
      <c r="J215" s="39" t="s">
        <v>34</v>
      </c>
      <c r="K215" s="43">
        <v>4300.3200000000006</v>
      </c>
      <c r="L215" s="44" t="s">
        <v>96</v>
      </c>
      <c r="M215" s="48"/>
    </row>
    <row r="216" spans="1:13" ht="15" customHeight="1" x14ac:dyDescent="0.3">
      <c r="A216" s="39">
        <v>15</v>
      </c>
      <c r="B216" s="37" t="s">
        <v>78</v>
      </c>
      <c r="C216" s="42" t="s">
        <v>78</v>
      </c>
      <c r="D216" s="32" t="s">
        <v>94</v>
      </c>
      <c r="E216" s="32" t="s">
        <v>111</v>
      </c>
      <c r="F216" s="39"/>
      <c r="G216" s="36"/>
      <c r="H216" s="39">
        <v>20</v>
      </c>
      <c r="I216" s="39">
        <v>55</v>
      </c>
      <c r="J216" s="39" t="s">
        <v>34</v>
      </c>
      <c r="K216" s="43">
        <v>4300.3200000000006</v>
      </c>
      <c r="L216" s="44" t="s">
        <v>96</v>
      </c>
      <c r="M216" s="48"/>
    </row>
    <row r="217" spans="1:13" ht="30" customHeight="1" x14ac:dyDescent="0.3">
      <c r="A217" s="39">
        <v>15</v>
      </c>
      <c r="B217" s="37" t="s">
        <v>78</v>
      </c>
      <c r="C217" s="42" t="s">
        <v>78</v>
      </c>
      <c r="D217" s="32" t="s">
        <v>92</v>
      </c>
      <c r="E217" s="32" t="s">
        <v>93</v>
      </c>
      <c r="F217" s="39"/>
      <c r="G217" s="36"/>
      <c r="H217" s="39">
        <v>20</v>
      </c>
      <c r="I217" s="39">
        <v>55</v>
      </c>
      <c r="J217" s="39" t="s">
        <v>34</v>
      </c>
      <c r="K217" s="43">
        <v>4292.1600000000008</v>
      </c>
      <c r="L217" s="44" t="s">
        <v>96</v>
      </c>
      <c r="M217" s="48"/>
    </row>
    <row r="218" spans="1:13" ht="30" customHeight="1" x14ac:dyDescent="0.3">
      <c r="A218" s="39">
        <v>16</v>
      </c>
      <c r="B218" s="37" t="s">
        <v>78</v>
      </c>
      <c r="C218" s="42" t="s">
        <v>122</v>
      </c>
      <c r="D218" s="32" t="s">
        <v>92</v>
      </c>
      <c r="E218" s="36" t="s">
        <v>93</v>
      </c>
      <c r="F218" s="39"/>
      <c r="G218" s="36"/>
      <c r="H218" s="39">
        <v>20</v>
      </c>
      <c r="I218" s="39">
        <v>50</v>
      </c>
      <c r="J218" s="39" t="s">
        <v>34</v>
      </c>
      <c r="K218" s="43">
        <v>-77000</v>
      </c>
      <c r="L218" s="44" t="s">
        <v>96</v>
      </c>
      <c r="M218" s="48" t="s">
        <v>146</v>
      </c>
    </row>
    <row r="219" spans="1:13" ht="30" customHeight="1" x14ac:dyDescent="0.3">
      <c r="A219" s="39">
        <v>16</v>
      </c>
      <c r="B219" s="37" t="s">
        <v>78</v>
      </c>
      <c r="C219" s="42" t="s">
        <v>78</v>
      </c>
      <c r="D219" s="32" t="s">
        <v>98</v>
      </c>
      <c r="E219" s="32" t="s">
        <v>99</v>
      </c>
      <c r="F219" s="39"/>
      <c r="G219" s="36"/>
      <c r="H219" s="39">
        <v>20</v>
      </c>
      <c r="I219" s="39">
        <v>55</v>
      </c>
      <c r="J219" s="39" t="s">
        <v>34</v>
      </c>
      <c r="K219" s="43">
        <v>4057.9000000000005</v>
      </c>
      <c r="L219" s="44" t="s">
        <v>96</v>
      </c>
      <c r="M219" s="48"/>
    </row>
    <row r="220" spans="1:13" ht="30" customHeight="1" x14ac:dyDescent="0.3">
      <c r="A220" s="39">
        <v>16</v>
      </c>
      <c r="B220" s="37" t="s">
        <v>78</v>
      </c>
      <c r="C220" s="42" t="s">
        <v>78</v>
      </c>
      <c r="D220" s="32" t="s">
        <v>94</v>
      </c>
      <c r="E220" s="32" t="s">
        <v>100</v>
      </c>
      <c r="F220" s="39"/>
      <c r="G220" s="36"/>
      <c r="H220" s="39">
        <v>20</v>
      </c>
      <c r="I220" s="39">
        <v>55</v>
      </c>
      <c r="J220" s="39" t="s">
        <v>34</v>
      </c>
      <c r="K220" s="43">
        <v>8115.8000000000011</v>
      </c>
      <c r="L220" s="44" t="s">
        <v>96</v>
      </c>
      <c r="M220" s="48"/>
    </row>
    <row r="221" spans="1:13" ht="30" customHeight="1" x14ac:dyDescent="0.3">
      <c r="A221" s="39">
        <v>16</v>
      </c>
      <c r="B221" s="37" t="s">
        <v>78</v>
      </c>
      <c r="C221" s="42" t="s">
        <v>78</v>
      </c>
      <c r="D221" s="32" t="s">
        <v>88</v>
      </c>
      <c r="E221" s="32" t="s">
        <v>89</v>
      </c>
      <c r="F221" s="39"/>
      <c r="G221" s="36"/>
      <c r="H221" s="39">
        <v>20</v>
      </c>
      <c r="I221" s="39">
        <v>55</v>
      </c>
      <c r="J221" s="39" t="s">
        <v>34</v>
      </c>
      <c r="K221" s="43">
        <v>12150.600000000002</v>
      </c>
      <c r="L221" s="44" t="s">
        <v>96</v>
      </c>
      <c r="M221" s="48"/>
    </row>
    <row r="222" spans="1:13" ht="15" customHeight="1" x14ac:dyDescent="0.3">
      <c r="A222" s="39">
        <v>16</v>
      </c>
      <c r="B222" s="37" t="s">
        <v>78</v>
      </c>
      <c r="C222" s="42" t="s">
        <v>78</v>
      </c>
      <c r="D222" s="32" t="s">
        <v>101</v>
      </c>
      <c r="E222" s="32" t="s">
        <v>102</v>
      </c>
      <c r="F222" s="39"/>
      <c r="G222" s="36"/>
      <c r="H222" s="39">
        <v>20</v>
      </c>
      <c r="I222" s="39">
        <v>55</v>
      </c>
      <c r="J222" s="39" t="s">
        <v>34</v>
      </c>
      <c r="K222" s="43">
        <v>4050.2000000000003</v>
      </c>
      <c r="L222" s="44" t="s">
        <v>96</v>
      </c>
      <c r="M222" s="48"/>
    </row>
    <row r="223" spans="1:13" ht="15" customHeight="1" x14ac:dyDescent="0.3">
      <c r="A223" s="39">
        <v>16</v>
      </c>
      <c r="B223" s="37" t="s">
        <v>78</v>
      </c>
      <c r="C223" s="42" t="s">
        <v>78</v>
      </c>
      <c r="D223" s="32" t="s">
        <v>101</v>
      </c>
      <c r="E223" s="32" t="s">
        <v>103</v>
      </c>
      <c r="F223" s="39"/>
      <c r="G223" s="36"/>
      <c r="H223" s="39">
        <v>20</v>
      </c>
      <c r="I223" s="39">
        <v>55</v>
      </c>
      <c r="J223" s="39" t="s">
        <v>34</v>
      </c>
      <c r="K223" s="43">
        <v>4050.2000000000003</v>
      </c>
      <c r="L223" s="44" t="s">
        <v>96</v>
      </c>
      <c r="M223" s="48"/>
    </row>
    <row r="224" spans="1:13" ht="30" customHeight="1" x14ac:dyDescent="0.3">
      <c r="A224" s="39">
        <v>16</v>
      </c>
      <c r="B224" s="37" t="s">
        <v>78</v>
      </c>
      <c r="C224" s="42" t="s">
        <v>78</v>
      </c>
      <c r="D224" s="32" t="s">
        <v>92</v>
      </c>
      <c r="E224" s="32" t="s">
        <v>104</v>
      </c>
      <c r="F224" s="39"/>
      <c r="G224" s="36"/>
      <c r="H224" s="39">
        <v>20</v>
      </c>
      <c r="I224" s="39">
        <v>55</v>
      </c>
      <c r="J224" s="39" t="s">
        <v>34</v>
      </c>
      <c r="K224" s="43">
        <v>4050.2000000000003</v>
      </c>
      <c r="L224" s="44" t="s">
        <v>96</v>
      </c>
      <c r="M224" s="48"/>
    </row>
    <row r="225" spans="1:13" ht="15" customHeight="1" x14ac:dyDescent="0.3">
      <c r="A225" s="39">
        <v>16</v>
      </c>
      <c r="B225" s="37" t="s">
        <v>78</v>
      </c>
      <c r="C225" s="42" t="s">
        <v>78</v>
      </c>
      <c r="D225" s="32" t="s">
        <v>101</v>
      </c>
      <c r="E225" s="32" t="s">
        <v>105</v>
      </c>
      <c r="F225" s="39"/>
      <c r="G225" s="36"/>
      <c r="H225" s="39">
        <v>20</v>
      </c>
      <c r="I225" s="39">
        <v>55</v>
      </c>
      <c r="J225" s="39" t="s">
        <v>34</v>
      </c>
      <c r="K225" s="43">
        <v>4050.2000000000003</v>
      </c>
      <c r="L225" s="44" t="s">
        <v>96</v>
      </c>
      <c r="M225" s="48"/>
    </row>
    <row r="226" spans="1:13" ht="15" customHeight="1" x14ac:dyDescent="0.3">
      <c r="A226" s="39">
        <v>16</v>
      </c>
      <c r="B226" s="37" t="s">
        <v>78</v>
      </c>
      <c r="C226" s="42" t="s">
        <v>78</v>
      </c>
      <c r="D226" s="32" t="s">
        <v>101</v>
      </c>
      <c r="E226" s="32" t="s">
        <v>106</v>
      </c>
      <c r="F226" s="39"/>
      <c r="G226" s="36"/>
      <c r="H226" s="39">
        <v>20</v>
      </c>
      <c r="I226" s="39">
        <v>55</v>
      </c>
      <c r="J226" s="39" t="s">
        <v>34</v>
      </c>
      <c r="K226" s="43">
        <v>4050.2000000000003</v>
      </c>
      <c r="L226" s="44" t="s">
        <v>96</v>
      </c>
      <c r="M226" s="48"/>
    </row>
    <row r="227" spans="1:13" ht="15" customHeight="1" x14ac:dyDescent="0.3">
      <c r="A227" s="39">
        <v>16</v>
      </c>
      <c r="B227" s="37" t="s">
        <v>78</v>
      </c>
      <c r="C227" s="42" t="s">
        <v>78</v>
      </c>
      <c r="D227" s="32" t="s">
        <v>88</v>
      </c>
      <c r="E227" s="32" t="s">
        <v>107</v>
      </c>
      <c r="F227" s="39"/>
      <c r="G227" s="36"/>
      <c r="H227" s="39">
        <v>20</v>
      </c>
      <c r="I227" s="39">
        <v>55</v>
      </c>
      <c r="J227" s="39" t="s">
        <v>34</v>
      </c>
      <c r="K227" s="43">
        <v>4050.2000000000003</v>
      </c>
      <c r="L227" s="44" t="s">
        <v>96</v>
      </c>
      <c r="M227" s="48"/>
    </row>
    <row r="228" spans="1:13" ht="30" customHeight="1" x14ac:dyDescent="0.3">
      <c r="A228" s="39">
        <v>16</v>
      </c>
      <c r="B228" s="37" t="s">
        <v>78</v>
      </c>
      <c r="C228" s="42" t="s">
        <v>78</v>
      </c>
      <c r="D228" s="32" t="s">
        <v>94</v>
      </c>
      <c r="E228" s="32" t="s">
        <v>108</v>
      </c>
      <c r="F228" s="39"/>
      <c r="G228" s="36"/>
      <c r="H228" s="39">
        <v>20</v>
      </c>
      <c r="I228" s="39">
        <v>55</v>
      </c>
      <c r="J228" s="39" t="s">
        <v>34</v>
      </c>
      <c r="K228" s="43">
        <v>4057.9000000000005</v>
      </c>
      <c r="L228" s="44" t="s">
        <v>96</v>
      </c>
      <c r="M228" s="48"/>
    </row>
    <row r="229" spans="1:13" ht="30" customHeight="1" x14ac:dyDescent="0.3">
      <c r="A229" s="39">
        <v>16</v>
      </c>
      <c r="B229" s="37" t="s">
        <v>78</v>
      </c>
      <c r="C229" s="42" t="s">
        <v>78</v>
      </c>
      <c r="D229" s="38" t="s">
        <v>109</v>
      </c>
      <c r="E229" s="32" t="s">
        <v>109</v>
      </c>
      <c r="F229" s="39"/>
      <c r="G229" s="36"/>
      <c r="H229" s="39">
        <v>20</v>
      </c>
      <c r="I229" s="39">
        <v>55</v>
      </c>
      <c r="J229" s="39" t="s">
        <v>34</v>
      </c>
      <c r="K229" s="43">
        <v>8100.4000000000005</v>
      </c>
      <c r="L229" s="44" t="s">
        <v>96</v>
      </c>
      <c r="M229" s="48"/>
    </row>
    <row r="230" spans="1:13" ht="30" customHeight="1" x14ac:dyDescent="0.3">
      <c r="A230" s="39">
        <v>16</v>
      </c>
      <c r="B230" s="37" t="s">
        <v>78</v>
      </c>
      <c r="C230" s="42" t="s">
        <v>78</v>
      </c>
      <c r="D230" s="32" t="s">
        <v>92</v>
      </c>
      <c r="E230" s="32" t="s">
        <v>110</v>
      </c>
      <c r="F230" s="39"/>
      <c r="G230" s="36"/>
      <c r="H230" s="39">
        <v>20</v>
      </c>
      <c r="I230" s="39">
        <v>55</v>
      </c>
      <c r="J230" s="39" t="s">
        <v>34</v>
      </c>
      <c r="K230" s="43">
        <v>4050.2000000000003</v>
      </c>
      <c r="L230" s="44" t="s">
        <v>96</v>
      </c>
      <c r="M230" s="48"/>
    </row>
    <row r="231" spans="1:13" ht="15" customHeight="1" x14ac:dyDescent="0.3">
      <c r="A231" s="39">
        <v>16</v>
      </c>
      <c r="B231" s="37" t="s">
        <v>78</v>
      </c>
      <c r="C231" s="42" t="s">
        <v>78</v>
      </c>
      <c r="D231" s="32" t="s">
        <v>94</v>
      </c>
      <c r="E231" s="32" t="s">
        <v>95</v>
      </c>
      <c r="F231" s="39"/>
      <c r="G231" s="36"/>
      <c r="H231" s="39">
        <v>20</v>
      </c>
      <c r="I231" s="39">
        <v>55</v>
      </c>
      <c r="J231" s="39" t="s">
        <v>34</v>
      </c>
      <c r="K231" s="43">
        <v>4057.9000000000005</v>
      </c>
      <c r="L231" s="44" t="s">
        <v>96</v>
      </c>
      <c r="M231" s="48"/>
    </row>
    <row r="232" spans="1:13" ht="15" customHeight="1" x14ac:dyDescent="0.3">
      <c r="A232" s="39">
        <v>16</v>
      </c>
      <c r="B232" s="37" t="s">
        <v>78</v>
      </c>
      <c r="C232" s="42" t="s">
        <v>78</v>
      </c>
      <c r="D232" s="32" t="s">
        <v>94</v>
      </c>
      <c r="E232" s="32" t="s">
        <v>111</v>
      </c>
      <c r="F232" s="39"/>
      <c r="G232" s="36"/>
      <c r="H232" s="39">
        <v>20</v>
      </c>
      <c r="I232" s="39">
        <v>55</v>
      </c>
      <c r="J232" s="39" t="s">
        <v>34</v>
      </c>
      <c r="K232" s="43">
        <v>4057.9000000000005</v>
      </c>
      <c r="L232" s="44" t="s">
        <v>96</v>
      </c>
      <c r="M232" s="48"/>
    </row>
    <row r="233" spans="1:13" ht="30" customHeight="1" x14ac:dyDescent="0.3">
      <c r="A233" s="39">
        <v>16</v>
      </c>
      <c r="B233" s="37" t="s">
        <v>78</v>
      </c>
      <c r="C233" s="42" t="s">
        <v>78</v>
      </c>
      <c r="D233" s="32" t="s">
        <v>92</v>
      </c>
      <c r="E233" s="32" t="s">
        <v>93</v>
      </c>
      <c r="F233" s="39"/>
      <c r="G233" s="36"/>
      <c r="H233" s="39">
        <v>20</v>
      </c>
      <c r="I233" s="39">
        <v>55</v>
      </c>
      <c r="J233" s="39" t="s">
        <v>34</v>
      </c>
      <c r="K233" s="43">
        <v>4050.2000000000003</v>
      </c>
      <c r="L233" s="44" t="s">
        <v>96</v>
      </c>
      <c r="M233" s="48"/>
    </row>
    <row r="234" spans="1:13" ht="30" customHeight="1" x14ac:dyDescent="0.3">
      <c r="A234" s="39">
        <v>17</v>
      </c>
      <c r="B234" s="37" t="s">
        <v>78</v>
      </c>
      <c r="C234" s="42" t="s">
        <v>122</v>
      </c>
      <c r="D234" s="36" t="s">
        <v>92</v>
      </c>
      <c r="E234" s="36" t="s">
        <v>128</v>
      </c>
      <c r="F234" s="39"/>
      <c r="G234" s="36"/>
      <c r="H234" s="39">
        <v>20</v>
      </c>
      <c r="I234" s="39">
        <v>50</v>
      </c>
      <c r="J234" s="39" t="s">
        <v>34</v>
      </c>
      <c r="K234" s="43">
        <v>-50000</v>
      </c>
      <c r="L234" s="44" t="s">
        <v>96</v>
      </c>
      <c r="M234" s="48" t="s">
        <v>147</v>
      </c>
    </row>
    <row r="235" spans="1:13" ht="30" customHeight="1" x14ac:dyDescent="0.3">
      <c r="A235" s="39">
        <v>17</v>
      </c>
      <c r="B235" s="37" t="s">
        <v>78</v>
      </c>
      <c r="C235" s="42" t="s">
        <v>78</v>
      </c>
      <c r="D235" s="32" t="s">
        <v>98</v>
      </c>
      <c r="E235" s="32" t="s">
        <v>99</v>
      </c>
      <c r="F235" s="39"/>
      <c r="G235" s="36"/>
      <c r="H235" s="39">
        <v>20</v>
      </c>
      <c r="I235" s="39">
        <v>55</v>
      </c>
      <c r="J235" s="39" t="s">
        <v>34</v>
      </c>
      <c r="K235" s="43">
        <v>2635.0000000000005</v>
      </c>
      <c r="L235" s="44" t="s">
        <v>96</v>
      </c>
      <c r="M235" s="48"/>
    </row>
    <row r="236" spans="1:13" ht="30" customHeight="1" x14ac:dyDescent="0.3">
      <c r="A236" s="39">
        <v>17</v>
      </c>
      <c r="B236" s="37" t="s">
        <v>78</v>
      </c>
      <c r="C236" s="42" t="s">
        <v>78</v>
      </c>
      <c r="D236" s="32" t="s">
        <v>94</v>
      </c>
      <c r="E236" s="32" t="s">
        <v>100</v>
      </c>
      <c r="F236" s="39"/>
      <c r="G236" s="36"/>
      <c r="H236" s="39">
        <v>20</v>
      </c>
      <c r="I236" s="39">
        <v>55</v>
      </c>
      <c r="J236" s="39" t="s">
        <v>34</v>
      </c>
      <c r="K236" s="43">
        <v>5270.0000000000009</v>
      </c>
      <c r="L236" s="44" t="s">
        <v>96</v>
      </c>
      <c r="M236" s="48"/>
    </row>
    <row r="237" spans="1:13" ht="30" customHeight="1" x14ac:dyDescent="0.3">
      <c r="A237" s="39">
        <v>17</v>
      </c>
      <c r="B237" s="37" t="s">
        <v>78</v>
      </c>
      <c r="C237" s="42" t="s">
        <v>78</v>
      </c>
      <c r="D237" s="32" t="s">
        <v>88</v>
      </c>
      <c r="E237" s="32" t="s">
        <v>89</v>
      </c>
      <c r="F237" s="39"/>
      <c r="G237" s="36"/>
      <c r="H237" s="39">
        <v>20</v>
      </c>
      <c r="I237" s="39">
        <v>55</v>
      </c>
      <c r="J237" s="39" t="s">
        <v>34</v>
      </c>
      <c r="K237" s="43">
        <v>7890.0000000000018</v>
      </c>
      <c r="L237" s="44" t="s">
        <v>96</v>
      </c>
      <c r="M237" s="48"/>
    </row>
    <row r="238" spans="1:13" ht="15" customHeight="1" x14ac:dyDescent="0.3">
      <c r="A238" s="39">
        <v>17</v>
      </c>
      <c r="B238" s="37" t="s">
        <v>78</v>
      </c>
      <c r="C238" s="42" t="s">
        <v>78</v>
      </c>
      <c r="D238" s="32" t="s">
        <v>101</v>
      </c>
      <c r="E238" s="32" t="s">
        <v>102</v>
      </c>
      <c r="F238" s="39"/>
      <c r="G238" s="36"/>
      <c r="H238" s="39">
        <v>20</v>
      </c>
      <c r="I238" s="39">
        <v>55</v>
      </c>
      <c r="J238" s="39" t="s">
        <v>34</v>
      </c>
      <c r="K238" s="43">
        <v>2630.0000000000005</v>
      </c>
      <c r="L238" s="44" t="s">
        <v>96</v>
      </c>
      <c r="M238" s="48"/>
    </row>
    <row r="239" spans="1:13" ht="15" customHeight="1" x14ac:dyDescent="0.3">
      <c r="A239" s="39">
        <v>17</v>
      </c>
      <c r="B239" s="37" t="s">
        <v>78</v>
      </c>
      <c r="C239" s="42" t="s">
        <v>78</v>
      </c>
      <c r="D239" s="32" t="s">
        <v>101</v>
      </c>
      <c r="E239" s="32" t="s">
        <v>103</v>
      </c>
      <c r="F239" s="39"/>
      <c r="G239" s="36"/>
      <c r="H239" s="39">
        <v>20</v>
      </c>
      <c r="I239" s="39">
        <v>55</v>
      </c>
      <c r="J239" s="39" t="s">
        <v>34</v>
      </c>
      <c r="K239" s="43">
        <v>2630.0000000000005</v>
      </c>
      <c r="L239" s="44" t="s">
        <v>96</v>
      </c>
      <c r="M239" s="48"/>
    </row>
    <row r="240" spans="1:13" ht="30" customHeight="1" x14ac:dyDescent="0.3">
      <c r="A240" s="39">
        <v>17</v>
      </c>
      <c r="B240" s="37" t="s">
        <v>78</v>
      </c>
      <c r="C240" s="42" t="s">
        <v>78</v>
      </c>
      <c r="D240" s="32" t="s">
        <v>92</v>
      </c>
      <c r="E240" s="32" t="s">
        <v>104</v>
      </c>
      <c r="F240" s="39"/>
      <c r="G240" s="36"/>
      <c r="H240" s="39">
        <v>20</v>
      </c>
      <c r="I240" s="39">
        <v>55</v>
      </c>
      <c r="J240" s="39" t="s">
        <v>34</v>
      </c>
      <c r="K240" s="43">
        <v>2630.0000000000005</v>
      </c>
      <c r="L240" s="44" t="s">
        <v>96</v>
      </c>
      <c r="M240" s="48"/>
    </row>
    <row r="241" spans="1:13" ht="15" customHeight="1" x14ac:dyDescent="0.3">
      <c r="A241" s="39">
        <v>17</v>
      </c>
      <c r="B241" s="37" t="s">
        <v>78</v>
      </c>
      <c r="C241" s="42" t="s">
        <v>78</v>
      </c>
      <c r="D241" s="32" t="s">
        <v>101</v>
      </c>
      <c r="E241" s="32" t="s">
        <v>105</v>
      </c>
      <c r="F241" s="39"/>
      <c r="G241" s="36"/>
      <c r="H241" s="39">
        <v>20</v>
      </c>
      <c r="I241" s="39">
        <v>55</v>
      </c>
      <c r="J241" s="39" t="s">
        <v>34</v>
      </c>
      <c r="K241" s="43">
        <v>2630.0000000000005</v>
      </c>
      <c r="L241" s="44" t="s">
        <v>96</v>
      </c>
      <c r="M241" s="48"/>
    </row>
    <row r="242" spans="1:13" ht="15" customHeight="1" x14ac:dyDescent="0.3">
      <c r="A242" s="39">
        <v>17</v>
      </c>
      <c r="B242" s="37" t="s">
        <v>78</v>
      </c>
      <c r="C242" s="42" t="s">
        <v>78</v>
      </c>
      <c r="D242" s="32" t="s">
        <v>101</v>
      </c>
      <c r="E242" s="32" t="s">
        <v>106</v>
      </c>
      <c r="F242" s="39"/>
      <c r="G242" s="36"/>
      <c r="H242" s="39">
        <v>20</v>
      </c>
      <c r="I242" s="39">
        <v>55</v>
      </c>
      <c r="J242" s="39" t="s">
        <v>34</v>
      </c>
      <c r="K242" s="43">
        <v>2630.0000000000005</v>
      </c>
      <c r="L242" s="44" t="s">
        <v>96</v>
      </c>
      <c r="M242" s="48"/>
    </row>
    <row r="243" spans="1:13" ht="15" customHeight="1" x14ac:dyDescent="0.3">
      <c r="A243" s="39">
        <v>17</v>
      </c>
      <c r="B243" s="37" t="s">
        <v>78</v>
      </c>
      <c r="C243" s="42" t="s">
        <v>78</v>
      </c>
      <c r="D243" s="32" t="s">
        <v>88</v>
      </c>
      <c r="E243" s="32" t="s">
        <v>107</v>
      </c>
      <c r="F243" s="39"/>
      <c r="G243" s="36"/>
      <c r="H243" s="39">
        <v>20</v>
      </c>
      <c r="I243" s="39">
        <v>55</v>
      </c>
      <c r="J243" s="39" t="s">
        <v>34</v>
      </c>
      <c r="K243" s="43">
        <v>2630.0000000000005</v>
      </c>
      <c r="L243" s="44" t="s">
        <v>96</v>
      </c>
      <c r="M243" s="48"/>
    </row>
    <row r="244" spans="1:13" ht="30" customHeight="1" x14ac:dyDescent="0.3">
      <c r="A244" s="39">
        <v>17</v>
      </c>
      <c r="B244" s="37" t="s">
        <v>78</v>
      </c>
      <c r="C244" s="42" t="s">
        <v>78</v>
      </c>
      <c r="D244" s="32" t="s">
        <v>94</v>
      </c>
      <c r="E244" s="32" t="s">
        <v>108</v>
      </c>
      <c r="F244" s="39"/>
      <c r="G244" s="36"/>
      <c r="H244" s="39">
        <v>20</v>
      </c>
      <c r="I244" s="39">
        <v>55</v>
      </c>
      <c r="J244" s="39" t="s">
        <v>34</v>
      </c>
      <c r="K244" s="43">
        <v>2635.0000000000005</v>
      </c>
      <c r="L244" s="44" t="s">
        <v>96</v>
      </c>
      <c r="M244" s="48"/>
    </row>
    <row r="245" spans="1:13" ht="30" customHeight="1" x14ac:dyDescent="0.3">
      <c r="A245" s="39">
        <v>17</v>
      </c>
      <c r="B245" s="37" t="s">
        <v>78</v>
      </c>
      <c r="C245" s="42" t="s">
        <v>78</v>
      </c>
      <c r="D245" s="38" t="s">
        <v>109</v>
      </c>
      <c r="E245" s="32" t="s">
        <v>109</v>
      </c>
      <c r="F245" s="39"/>
      <c r="G245" s="36"/>
      <c r="H245" s="39">
        <v>20</v>
      </c>
      <c r="I245" s="39">
        <v>55</v>
      </c>
      <c r="J245" s="39" t="s">
        <v>34</v>
      </c>
      <c r="K245" s="43">
        <v>5260.0000000000009</v>
      </c>
      <c r="L245" s="44" t="s">
        <v>96</v>
      </c>
      <c r="M245" s="48"/>
    </row>
    <row r="246" spans="1:13" ht="30" customHeight="1" x14ac:dyDescent="0.3">
      <c r="A246" s="39">
        <v>17</v>
      </c>
      <c r="B246" s="37" t="s">
        <v>78</v>
      </c>
      <c r="C246" s="42" t="s">
        <v>78</v>
      </c>
      <c r="D246" s="32" t="s">
        <v>92</v>
      </c>
      <c r="E246" s="32" t="s">
        <v>110</v>
      </c>
      <c r="F246" s="39"/>
      <c r="G246" s="36"/>
      <c r="H246" s="39">
        <v>20</v>
      </c>
      <c r="I246" s="39">
        <v>55</v>
      </c>
      <c r="J246" s="39" t="s">
        <v>34</v>
      </c>
      <c r="K246" s="43">
        <v>2630.0000000000005</v>
      </c>
      <c r="L246" s="44" t="s">
        <v>96</v>
      </c>
      <c r="M246" s="48"/>
    </row>
    <row r="247" spans="1:13" ht="15" customHeight="1" x14ac:dyDescent="0.3">
      <c r="A247" s="39">
        <v>17</v>
      </c>
      <c r="B247" s="37" t="s">
        <v>78</v>
      </c>
      <c r="C247" s="42" t="s">
        <v>78</v>
      </c>
      <c r="D247" s="32" t="s">
        <v>94</v>
      </c>
      <c r="E247" s="32" t="s">
        <v>95</v>
      </c>
      <c r="F247" s="39"/>
      <c r="G247" s="36"/>
      <c r="H247" s="39">
        <v>20</v>
      </c>
      <c r="I247" s="39">
        <v>55</v>
      </c>
      <c r="J247" s="39" t="s">
        <v>34</v>
      </c>
      <c r="K247" s="43">
        <v>2635.0000000000005</v>
      </c>
      <c r="L247" s="44" t="s">
        <v>96</v>
      </c>
      <c r="M247" s="48"/>
    </row>
    <row r="248" spans="1:13" ht="15" customHeight="1" x14ac:dyDescent="0.3">
      <c r="A248" s="39">
        <v>17</v>
      </c>
      <c r="B248" s="37" t="s">
        <v>78</v>
      </c>
      <c r="C248" s="42" t="s">
        <v>78</v>
      </c>
      <c r="D248" s="32" t="s">
        <v>94</v>
      </c>
      <c r="E248" s="32" t="s">
        <v>111</v>
      </c>
      <c r="F248" s="39"/>
      <c r="G248" s="36"/>
      <c r="H248" s="39">
        <v>20</v>
      </c>
      <c r="I248" s="39">
        <v>55</v>
      </c>
      <c r="J248" s="39" t="s">
        <v>34</v>
      </c>
      <c r="K248" s="43">
        <v>2635.0000000000005</v>
      </c>
      <c r="L248" s="44" t="s">
        <v>96</v>
      </c>
      <c r="M248" s="48"/>
    </row>
    <row r="249" spans="1:13" ht="30" customHeight="1" x14ac:dyDescent="0.3">
      <c r="A249" s="39">
        <v>17</v>
      </c>
      <c r="B249" s="37" t="s">
        <v>78</v>
      </c>
      <c r="C249" s="42" t="s">
        <v>78</v>
      </c>
      <c r="D249" s="32" t="s">
        <v>92</v>
      </c>
      <c r="E249" s="32" t="s">
        <v>93</v>
      </c>
      <c r="F249" s="39"/>
      <c r="G249" s="36"/>
      <c r="H249" s="39">
        <v>20</v>
      </c>
      <c r="I249" s="39">
        <v>55</v>
      </c>
      <c r="J249" s="39" t="s">
        <v>34</v>
      </c>
      <c r="K249" s="43">
        <v>2630.0000000000005</v>
      </c>
      <c r="L249" s="44" t="s">
        <v>96</v>
      </c>
      <c r="M249" s="48"/>
    </row>
    <row r="250" spans="1:13" ht="30" customHeight="1" x14ac:dyDescent="0.3">
      <c r="A250" s="17">
        <v>18</v>
      </c>
      <c r="B250" s="37" t="s">
        <v>78</v>
      </c>
      <c r="C250" s="42" t="s">
        <v>78</v>
      </c>
      <c r="D250" s="32" t="s">
        <v>94</v>
      </c>
      <c r="E250" s="32" t="s">
        <v>100</v>
      </c>
      <c r="F250" s="17" t="s">
        <v>129</v>
      </c>
      <c r="G250" s="32" t="s">
        <v>130</v>
      </c>
      <c r="H250" s="39">
        <v>20</v>
      </c>
      <c r="I250" s="39">
        <v>55</v>
      </c>
      <c r="J250" s="39" t="s">
        <v>34</v>
      </c>
      <c r="K250" s="43">
        <v>-3.4782105400000001</v>
      </c>
      <c r="L250" s="44" t="s">
        <v>91</v>
      </c>
      <c r="M250" s="49" t="s">
        <v>153</v>
      </c>
    </row>
    <row r="251" spans="1:13" ht="30" customHeight="1" x14ac:dyDescent="0.3">
      <c r="A251" s="17">
        <v>18</v>
      </c>
      <c r="B251" s="37" t="s">
        <v>78</v>
      </c>
      <c r="C251" s="42" t="s">
        <v>78</v>
      </c>
      <c r="D251" s="32" t="s">
        <v>94</v>
      </c>
      <c r="E251" s="32" t="s">
        <v>108</v>
      </c>
      <c r="F251" s="17" t="s">
        <v>129</v>
      </c>
      <c r="G251" s="32" t="s">
        <v>130</v>
      </c>
      <c r="H251" s="39">
        <v>20</v>
      </c>
      <c r="I251" s="39">
        <v>55</v>
      </c>
      <c r="J251" s="39" t="s">
        <v>34</v>
      </c>
      <c r="K251" s="43">
        <v>-1.73910527</v>
      </c>
      <c r="L251" s="44" t="s">
        <v>91</v>
      </c>
      <c r="M251" s="49"/>
    </row>
    <row r="252" spans="1:13" ht="30" customHeight="1" x14ac:dyDescent="0.3">
      <c r="A252" s="17">
        <v>18</v>
      </c>
      <c r="B252" s="37" t="s">
        <v>78</v>
      </c>
      <c r="C252" s="42" t="s">
        <v>78</v>
      </c>
      <c r="D252" s="32" t="s">
        <v>94</v>
      </c>
      <c r="E252" s="32" t="s">
        <v>95</v>
      </c>
      <c r="F252" s="17" t="s">
        <v>129</v>
      </c>
      <c r="G252" s="32" t="s">
        <v>130</v>
      </c>
      <c r="H252" s="39">
        <v>20</v>
      </c>
      <c r="I252" s="39">
        <v>55</v>
      </c>
      <c r="J252" s="39" t="s">
        <v>34</v>
      </c>
      <c r="K252" s="43">
        <v>-1.73910527</v>
      </c>
      <c r="L252" s="44" t="s">
        <v>91</v>
      </c>
      <c r="M252" s="49"/>
    </row>
    <row r="253" spans="1:13" ht="30" customHeight="1" x14ac:dyDescent="0.3">
      <c r="A253" s="17">
        <v>18</v>
      </c>
      <c r="B253" s="37" t="s">
        <v>78</v>
      </c>
      <c r="C253" s="42" t="s">
        <v>78</v>
      </c>
      <c r="D253" s="32" t="s">
        <v>94</v>
      </c>
      <c r="E253" s="32" t="s">
        <v>111</v>
      </c>
      <c r="F253" s="17" t="s">
        <v>129</v>
      </c>
      <c r="G253" s="32" t="s">
        <v>130</v>
      </c>
      <c r="H253" s="39">
        <v>20</v>
      </c>
      <c r="I253" s="39">
        <v>55</v>
      </c>
      <c r="J253" s="39" t="s">
        <v>34</v>
      </c>
      <c r="K253" s="43">
        <v>-1.73910527</v>
      </c>
      <c r="L253" s="44" t="s">
        <v>91</v>
      </c>
      <c r="M253" s="49"/>
    </row>
    <row r="254" spans="1:13" ht="30" customHeight="1" x14ac:dyDescent="0.3">
      <c r="A254" s="17">
        <v>18</v>
      </c>
      <c r="B254" s="37" t="s">
        <v>78</v>
      </c>
      <c r="C254" s="42" t="s">
        <v>78</v>
      </c>
      <c r="D254" s="32" t="s">
        <v>101</v>
      </c>
      <c r="E254" s="32" t="s">
        <v>102</v>
      </c>
      <c r="F254" s="17" t="s">
        <v>129</v>
      </c>
      <c r="G254" s="32" t="s">
        <v>130</v>
      </c>
      <c r="H254" s="39">
        <v>20</v>
      </c>
      <c r="I254" s="39">
        <v>55</v>
      </c>
      <c r="J254" s="39" t="s">
        <v>34</v>
      </c>
      <c r="K254" s="43">
        <v>-1.73580526</v>
      </c>
      <c r="L254" s="44" t="s">
        <v>91</v>
      </c>
      <c r="M254" s="49"/>
    </row>
    <row r="255" spans="1:13" ht="30" customHeight="1" x14ac:dyDescent="0.3">
      <c r="A255" s="17">
        <v>18</v>
      </c>
      <c r="B255" s="37" t="s">
        <v>78</v>
      </c>
      <c r="C255" s="42" t="s">
        <v>78</v>
      </c>
      <c r="D255" s="32" t="s">
        <v>101</v>
      </c>
      <c r="E255" s="32" t="s">
        <v>103</v>
      </c>
      <c r="F255" s="17" t="s">
        <v>129</v>
      </c>
      <c r="G255" s="32" t="s">
        <v>130</v>
      </c>
      <c r="H255" s="39">
        <v>20</v>
      </c>
      <c r="I255" s="39">
        <v>55</v>
      </c>
      <c r="J255" s="39" t="s">
        <v>34</v>
      </c>
      <c r="K255" s="43">
        <v>31.264194740000001</v>
      </c>
      <c r="L255" s="44" t="s">
        <v>91</v>
      </c>
      <c r="M255" s="49"/>
    </row>
    <row r="256" spans="1:13" ht="30" customHeight="1" x14ac:dyDescent="0.3">
      <c r="A256" s="17">
        <v>18</v>
      </c>
      <c r="B256" s="37" t="s">
        <v>78</v>
      </c>
      <c r="C256" s="42" t="s">
        <v>78</v>
      </c>
      <c r="D256" s="32" t="s">
        <v>101</v>
      </c>
      <c r="E256" s="32" t="s">
        <v>105</v>
      </c>
      <c r="F256" s="17" t="s">
        <v>129</v>
      </c>
      <c r="G256" s="32" t="s">
        <v>130</v>
      </c>
      <c r="H256" s="39">
        <v>20</v>
      </c>
      <c r="I256" s="39">
        <v>55</v>
      </c>
      <c r="J256" s="39" t="s">
        <v>34</v>
      </c>
      <c r="K256" s="43">
        <v>-1.73580526</v>
      </c>
      <c r="L256" s="44" t="s">
        <v>91</v>
      </c>
      <c r="M256" s="49"/>
    </row>
    <row r="257" spans="1:13" ht="30" customHeight="1" x14ac:dyDescent="0.3">
      <c r="A257" s="17">
        <v>18</v>
      </c>
      <c r="B257" s="37" t="s">
        <v>78</v>
      </c>
      <c r="C257" s="42" t="s">
        <v>78</v>
      </c>
      <c r="D257" s="32" t="s">
        <v>101</v>
      </c>
      <c r="E257" s="32" t="s">
        <v>106</v>
      </c>
      <c r="F257" s="17" t="s">
        <v>129</v>
      </c>
      <c r="G257" s="32" t="s">
        <v>130</v>
      </c>
      <c r="H257" s="39">
        <v>20</v>
      </c>
      <c r="I257" s="39">
        <v>55</v>
      </c>
      <c r="J257" s="39" t="s">
        <v>34</v>
      </c>
      <c r="K257" s="43">
        <v>-1.73580526</v>
      </c>
      <c r="L257" s="44" t="s">
        <v>91</v>
      </c>
      <c r="M257" s="49"/>
    </row>
    <row r="258" spans="1:13" ht="30" customHeight="1" x14ac:dyDescent="0.3">
      <c r="A258" s="17">
        <v>18</v>
      </c>
      <c r="B258" s="37" t="s">
        <v>78</v>
      </c>
      <c r="C258" s="42" t="s">
        <v>78</v>
      </c>
      <c r="D258" s="32" t="s">
        <v>88</v>
      </c>
      <c r="E258" s="32" t="s">
        <v>89</v>
      </c>
      <c r="F258" s="17" t="s">
        <v>129</v>
      </c>
      <c r="G258" s="32" t="s">
        <v>130</v>
      </c>
      <c r="H258" s="39">
        <v>20</v>
      </c>
      <c r="I258" s="39">
        <v>55</v>
      </c>
      <c r="J258" s="39" t="s">
        <v>34</v>
      </c>
      <c r="K258" s="43">
        <v>-5.2074157799999998</v>
      </c>
      <c r="L258" s="44" t="s">
        <v>91</v>
      </c>
      <c r="M258" s="49"/>
    </row>
    <row r="259" spans="1:13" ht="30" customHeight="1" x14ac:dyDescent="0.3">
      <c r="A259" s="17">
        <v>18</v>
      </c>
      <c r="B259" s="37" t="s">
        <v>78</v>
      </c>
      <c r="C259" s="42" t="s">
        <v>78</v>
      </c>
      <c r="D259" s="32" t="s">
        <v>88</v>
      </c>
      <c r="E259" s="32" t="s">
        <v>107</v>
      </c>
      <c r="F259" s="17" t="s">
        <v>129</v>
      </c>
      <c r="G259" s="32" t="s">
        <v>130</v>
      </c>
      <c r="H259" s="39">
        <v>20</v>
      </c>
      <c r="I259" s="39">
        <v>55</v>
      </c>
      <c r="J259" s="39" t="s">
        <v>34</v>
      </c>
      <c r="K259" s="43">
        <v>-1.73580526</v>
      </c>
      <c r="L259" s="44" t="s">
        <v>91</v>
      </c>
      <c r="M259" s="49"/>
    </row>
    <row r="260" spans="1:13" ht="30" customHeight="1" x14ac:dyDescent="0.3">
      <c r="A260" s="17">
        <v>18</v>
      </c>
      <c r="B260" s="37" t="s">
        <v>78</v>
      </c>
      <c r="C260" s="42" t="s">
        <v>78</v>
      </c>
      <c r="D260" s="32" t="s">
        <v>98</v>
      </c>
      <c r="E260" s="32" t="s">
        <v>99</v>
      </c>
      <c r="F260" s="17" t="s">
        <v>129</v>
      </c>
      <c r="G260" s="32" t="s">
        <v>130</v>
      </c>
      <c r="H260" s="39">
        <v>20</v>
      </c>
      <c r="I260" s="39">
        <v>55</v>
      </c>
      <c r="J260" s="39" t="s">
        <v>34</v>
      </c>
      <c r="K260" s="43">
        <v>-1.73910527</v>
      </c>
      <c r="L260" s="44" t="s">
        <v>91</v>
      </c>
      <c r="M260" s="49"/>
    </row>
    <row r="261" spans="1:13" ht="30" customHeight="1" x14ac:dyDescent="0.3">
      <c r="A261" s="17">
        <v>18</v>
      </c>
      <c r="B261" s="37" t="s">
        <v>78</v>
      </c>
      <c r="C261" s="42" t="s">
        <v>78</v>
      </c>
      <c r="D261" s="32" t="s">
        <v>92</v>
      </c>
      <c r="E261" s="32" t="s">
        <v>104</v>
      </c>
      <c r="F261" s="17" t="s">
        <v>129</v>
      </c>
      <c r="G261" s="32" t="s">
        <v>130</v>
      </c>
      <c r="H261" s="39">
        <v>20</v>
      </c>
      <c r="I261" s="39">
        <v>55</v>
      </c>
      <c r="J261" s="39" t="s">
        <v>34</v>
      </c>
      <c r="K261" s="43">
        <v>-1.73580526</v>
      </c>
      <c r="L261" s="44" t="s">
        <v>91</v>
      </c>
      <c r="M261" s="49"/>
    </row>
    <row r="262" spans="1:13" ht="30" customHeight="1" x14ac:dyDescent="0.3">
      <c r="A262" s="17">
        <v>18</v>
      </c>
      <c r="B262" s="37" t="s">
        <v>78</v>
      </c>
      <c r="C262" s="42" t="s">
        <v>78</v>
      </c>
      <c r="D262" s="32" t="s">
        <v>92</v>
      </c>
      <c r="E262" s="32" t="s">
        <v>110</v>
      </c>
      <c r="F262" s="17" t="s">
        <v>129</v>
      </c>
      <c r="G262" s="32" t="s">
        <v>130</v>
      </c>
      <c r="H262" s="39">
        <v>20</v>
      </c>
      <c r="I262" s="39">
        <v>55</v>
      </c>
      <c r="J262" s="39" t="s">
        <v>34</v>
      </c>
      <c r="K262" s="43">
        <v>-1.73580526</v>
      </c>
      <c r="L262" s="44" t="s">
        <v>91</v>
      </c>
      <c r="M262" s="49"/>
    </row>
    <row r="263" spans="1:13" ht="30" customHeight="1" x14ac:dyDescent="0.3">
      <c r="A263" s="17">
        <v>18</v>
      </c>
      <c r="B263" s="37" t="s">
        <v>78</v>
      </c>
      <c r="C263" s="42" t="s">
        <v>78</v>
      </c>
      <c r="D263" s="32" t="s">
        <v>92</v>
      </c>
      <c r="E263" s="32" t="s">
        <v>93</v>
      </c>
      <c r="F263" s="17" t="s">
        <v>129</v>
      </c>
      <c r="G263" s="32" t="s">
        <v>130</v>
      </c>
      <c r="H263" s="39">
        <v>20</v>
      </c>
      <c r="I263" s="39">
        <v>55</v>
      </c>
      <c r="J263" s="39" t="s">
        <v>34</v>
      </c>
      <c r="K263" s="43">
        <v>-1.73580526</v>
      </c>
      <c r="L263" s="44" t="s">
        <v>91</v>
      </c>
      <c r="M263" s="49"/>
    </row>
    <row r="264" spans="1:13" ht="30" customHeight="1" x14ac:dyDescent="0.3">
      <c r="A264" s="17">
        <v>18</v>
      </c>
      <c r="B264" s="37" t="s">
        <v>78</v>
      </c>
      <c r="C264" s="42" t="s">
        <v>78</v>
      </c>
      <c r="D264" s="38" t="s">
        <v>109</v>
      </c>
      <c r="E264" s="32" t="s">
        <v>109</v>
      </c>
      <c r="F264" s="17" t="s">
        <v>129</v>
      </c>
      <c r="G264" s="32" t="s">
        <v>130</v>
      </c>
      <c r="H264" s="39">
        <v>20</v>
      </c>
      <c r="I264" s="39">
        <v>55</v>
      </c>
      <c r="J264" s="39" t="s">
        <v>34</v>
      </c>
      <c r="K264" s="43">
        <v>-3.47161052</v>
      </c>
      <c r="L264" s="44" t="s">
        <v>91</v>
      </c>
      <c r="M264" s="49"/>
    </row>
    <row r="265" spans="1:13" ht="30" customHeight="1" x14ac:dyDescent="0.3">
      <c r="A265" s="17">
        <v>18</v>
      </c>
      <c r="B265" s="37" t="s">
        <v>78</v>
      </c>
      <c r="C265" s="42" t="s">
        <v>78</v>
      </c>
      <c r="D265" s="32" t="s">
        <v>98</v>
      </c>
      <c r="E265" s="32" t="s">
        <v>99</v>
      </c>
      <c r="F265" s="17"/>
      <c r="G265" s="32"/>
      <c r="H265" s="39">
        <v>20</v>
      </c>
      <c r="I265" s="39">
        <v>55</v>
      </c>
      <c r="J265" s="39" t="s">
        <v>34</v>
      </c>
      <c r="K265" s="43">
        <v>-154.67450527</v>
      </c>
      <c r="L265" s="44" t="s">
        <v>91</v>
      </c>
      <c r="M265" s="49"/>
    </row>
    <row r="266" spans="1:13" ht="30" customHeight="1" x14ac:dyDescent="0.3">
      <c r="A266" s="17">
        <v>18</v>
      </c>
      <c r="B266" s="37" t="s">
        <v>78</v>
      </c>
      <c r="C266" s="42" t="s">
        <v>78</v>
      </c>
      <c r="D266" s="32" t="s">
        <v>94</v>
      </c>
      <c r="E266" s="32" t="s">
        <v>100</v>
      </c>
      <c r="F266" s="17"/>
      <c r="G266" s="32"/>
      <c r="H266" s="39">
        <v>20</v>
      </c>
      <c r="I266" s="39">
        <v>55</v>
      </c>
      <c r="J266" s="39" t="s">
        <v>34</v>
      </c>
      <c r="K266" s="43">
        <f>-154.67450527*2</f>
        <v>-309.34901053999999</v>
      </c>
      <c r="L266" s="44" t="s">
        <v>91</v>
      </c>
      <c r="M266" s="49"/>
    </row>
    <row r="267" spans="1:13" ht="30" customHeight="1" x14ac:dyDescent="0.3">
      <c r="A267" s="17">
        <v>18</v>
      </c>
      <c r="B267" s="37" t="s">
        <v>78</v>
      </c>
      <c r="C267" s="42" t="s">
        <v>78</v>
      </c>
      <c r="D267" s="32" t="s">
        <v>88</v>
      </c>
      <c r="E267" s="32" t="s">
        <v>89</v>
      </c>
      <c r="F267" s="17"/>
      <c r="G267" s="32"/>
      <c r="H267" s="39">
        <v>20</v>
      </c>
      <c r="I267" s="39">
        <v>55</v>
      </c>
      <c r="J267" s="39" t="s">
        <v>34</v>
      </c>
      <c r="K267" s="43">
        <f>-154.38100526*3</f>
        <v>-463.14301577999998</v>
      </c>
      <c r="L267" s="44" t="s">
        <v>91</v>
      </c>
      <c r="M267" s="49"/>
    </row>
    <row r="268" spans="1:13" ht="15" customHeight="1" x14ac:dyDescent="0.3">
      <c r="A268" s="17">
        <v>18</v>
      </c>
      <c r="B268" s="37" t="s">
        <v>78</v>
      </c>
      <c r="C268" s="42" t="s">
        <v>78</v>
      </c>
      <c r="D268" s="32" t="s">
        <v>101</v>
      </c>
      <c r="E268" s="32" t="s">
        <v>102</v>
      </c>
      <c r="F268" s="17"/>
      <c r="G268" s="32"/>
      <c r="H268" s="39">
        <v>20</v>
      </c>
      <c r="I268" s="39">
        <v>55</v>
      </c>
      <c r="J268" s="39" t="s">
        <v>34</v>
      </c>
      <c r="K268" s="43">
        <v>-154.38100525999999</v>
      </c>
      <c r="L268" s="44" t="s">
        <v>91</v>
      </c>
      <c r="M268" s="49"/>
    </row>
    <row r="269" spans="1:13" ht="15" customHeight="1" x14ac:dyDescent="0.3">
      <c r="A269" s="17">
        <v>18</v>
      </c>
      <c r="B269" s="37" t="s">
        <v>78</v>
      </c>
      <c r="C269" s="42" t="s">
        <v>78</v>
      </c>
      <c r="D269" s="32" t="s">
        <v>101</v>
      </c>
      <c r="E269" s="32" t="s">
        <v>103</v>
      </c>
      <c r="F269" s="17"/>
      <c r="G269" s="32"/>
      <c r="H269" s="39">
        <v>20</v>
      </c>
      <c r="I269" s="39">
        <v>55</v>
      </c>
      <c r="J269" s="39" t="s">
        <v>34</v>
      </c>
      <c r="K269" s="43">
        <v>-154.38100525999999</v>
      </c>
      <c r="L269" s="44" t="s">
        <v>91</v>
      </c>
      <c r="M269" s="49"/>
    </row>
    <row r="270" spans="1:13" ht="30" customHeight="1" x14ac:dyDescent="0.3">
      <c r="A270" s="17">
        <v>18</v>
      </c>
      <c r="B270" s="37" t="s">
        <v>78</v>
      </c>
      <c r="C270" s="42" t="s">
        <v>78</v>
      </c>
      <c r="D270" s="32" t="s">
        <v>92</v>
      </c>
      <c r="E270" s="32" t="s">
        <v>104</v>
      </c>
      <c r="F270" s="17"/>
      <c r="G270" s="32"/>
      <c r="H270" s="39">
        <v>20</v>
      </c>
      <c r="I270" s="39">
        <v>55</v>
      </c>
      <c r="J270" s="39" t="s">
        <v>34</v>
      </c>
      <c r="K270" s="43">
        <v>-154.38100525999999</v>
      </c>
      <c r="L270" s="44" t="s">
        <v>91</v>
      </c>
      <c r="M270" s="49"/>
    </row>
    <row r="271" spans="1:13" ht="15" customHeight="1" x14ac:dyDescent="0.3">
      <c r="A271" s="17">
        <v>18</v>
      </c>
      <c r="B271" s="37" t="s">
        <v>78</v>
      </c>
      <c r="C271" s="42" t="s">
        <v>78</v>
      </c>
      <c r="D271" s="32" t="s">
        <v>101</v>
      </c>
      <c r="E271" s="32" t="s">
        <v>105</v>
      </c>
      <c r="F271" s="17"/>
      <c r="G271" s="32"/>
      <c r="H271" s="39">
        <v>20</v>
      </c>
      <c r="I271" s="39">
        <v>55</v>
      </c>
      <c r="J271" s="39" t="s">
        <v>34</v>
      </c>
      <c r="K271" s="43">
        <v>-154.38100525999999</v>
      </c>
      <c r="L271" s="44" t="s">
        <v>91</v>
      </c>
      <c r="M271" s="49"/>
    </row>
    <row r="272" spans="1:13" ht="15" customHeight="1" x14ac:dyDescent="0.3">
      <c r="A272" s="17">
        <v>18</v>
      </c>
      <c r="B272" s="37" t="s">
        <v>78</v>
      </c>
      <c r="C272" s="42" t="s">
        <v>78</v>
      </c>
      <c r="D272" s="32" t="s">
        <v>101</v>
      </c>
      <c r="E272" s="32" t="s">
        <v>106</v>
      </c>
      <c r="F272" s="17"/>
      <c r="G272" s="32"/>
      <c r="H272" s="39">
        <v>20</v>
      </c>
      <c r="I272" s="39">
        <v>55</v>
      </c>
      <c r="J272" s="39" t="s">
        <v>34</v>
      </c>
      <c r="K272" s="43">
        <v>-154.38100525999999</v>
      </c>
      <c r="L272" s="44" t="s">
        <v>91</v>
      </c>
      <c r="M272" s="49"/>
    </row>
    <row r="273" spans="1:13" ht="15" customHeight="1" x14ac:dyDescent="0.3">
      <c r="A273" s="17">
        <v>18</v>
      </c>
      <c r="B273" s="37" t="s">
        <v>78</v>
      </c>
      <c r="C273" s="42" t="s">
        <v>78</v>
      </c>
      <c r="D273" s="32" t="s">
        <v>88</v>
      </c>
      <c r="E273" s="32" t="s">
        <v>107</v>
      </c>
      <c r="F273" s="17"/>
      <c r="G273" s="32"/>
      <c r="H273" s="39">
        <v>20</v>
      </c>
      <c r="I273" s="39">
        <v>55</v>
      </c>
      <c r="J273" s="39" t="s">
        <v>34</v>
      </c>
      <c r="K273" s="43">
        <v>-154.38100525999999</v>
      </c>
      <c r="L273" s="44" t="s">
        <v>91</v>
      </c>
      <c r="M273" s="49"/>
    </row>
    <row r="274" spans="1:13" ht="30" customHeight="1" x14ac:dyDescent="0.3">
      <c r="A274" s="17">
        <v>18</v>
      </c>
      <c r="B274" s="37" t="s">
        <v>78</v>
      </c>
      <c r="C274" s="42" t="s">
        <v>78</v>
      </c>
      <c r="D274" s="32" t="s">
        <v>94</v>
      </c>
      <c r="E274" s="32" t="s">
        <v>108</v>
      </c>
      <c r="F274" s="17"/>
      <c r="G274" s="32"/>
      <c r="H274" s="39">
        <v>20</v>
      </c>
      <c r="I274" s="39">
        <v>55</v>
      </c>
      <c r="J274" s="39" t="s">
        <v>34</v>
      </c>
      <c r="K274" s="43">
        <v>-154.67450527</v>
      </c>
      <c r="L274" s="44" t="s">
        <v>91</v>
      </c>
      <c r="M274" s="49"/>
    </row>
    <row r="275" spans="1:13" ht="30" customHeight="1" x14ac:dyDescent="0.3">
      <c r="A275" s="17">
        <v>18</v>
      </c>
      <c r="B275" s="37" t="s">
        <v>78</v>
      </c>
      <c r="C275" s="42" t="s">
        <v>78</v>
      </c>
      <c r="D275" s="38" t="s">
        <v>109</v>
      </c>
      <c r="E275" s="32" t="s">
        <v>109</v>
      </c>
      <c r="F275" s="17"/>
      <c r="G275" s="32"/>
      <c r="H275" s="39">
        <v>20</v>
      </c>
      <c r="I275" s="39">
        <v>55</v>
      </c>
      <c r="J275" s="39" t="s">
        <v>34</v>
      </c>
      <c r="K275" s="43">
        <f>-154.38100526*2</f>
        <v>-308.76201051999999</v>
      </c>
      <c r="L275" s="44" t="s">
        <v>91</v>
      </c>
      <c r="M275" s="49"/>
    </row>
    <row r="276" spans="1:13" ht="30" customHeight="1" x14ac:dyDescent="0.3">
      <c r="A276" s="17">
        <v>18</v>
      </c>
      <c r="B276" s="37" t="s">
        <v>78</v>
      </c>
      <c r="C276" s="42" t="s">
        <v>78</v>
      </c>
      <c r="D276" s="32" t="s">
        <v>92</v>
      </c>
      <c r="E276" s="32" t="s">
        <v>110</v>
      </c>
      <c r="F276" s="17"/>
      <c r="G276" s="32"/>
      <c r="H276" s="39">
        <v>20</v>
      </c>
      <c r="I276" s="39">
        <v>55</v>
      </c>
      <c r="J276" s="39" t="s">
        <v>34</v>
      </c>
      <c r="K276" s="43">
        <v>-154.38100525999999</v>
      </c>
      <c r="L276" s="44" t="s">
        <v>91</v>
      </c>
      <c r="M276" s="49"/>
    </row>
    <row r="277" spans="1:13" ht="15" customHeight="1" x14ac:dyDescent="0.3">
      <c r="A277" s="17">
        <v>18</v>
      </c>
      <c r="B277" s="37" t="s">
        <v>78</v>
      </c>
      <c r="C277" s="42" t="s">
        <v>78</v>
      </c>
      <c r="D277" s="32" t="s">
        <v>94</v>
      </c>
      <c r="E277" s="32" t="s">
        <v>95</v>
      </c>
      <c r="F277" s="17"/>
      <c r="G277" s="32"/>
      <c r="H277" s="39">
        <v>20</v>
      </c>
      <c r="I277" s="39">
        <v>55</v>
      </c>
      <c r="J277" s="39" t="s">
        <v>34</v>
      </c>
      <c r="K277" s="43">
        <v>-154.67450527</v>
      </c>
      <c r="L277" s="44" t="s">
        <v>91</v>
      </c>
      <c r="M277" s="49"/>
    </row>
    <row r="278" spans="1:13" ht="15" customHeight="1" x14ac:dyDescent="0.3">
      <c r="A278" s="17">
        <v>18</v>
      </c>
      <c r="B278" s="37" t="s">
        <v>78</v>
      </c>
      <c r="C278" s="42" t="s">
        <v>78</v>
      </c>
      <c r="D278" s="32" t="s">
        <v>94</v>
      </c>
      <c r="E278" s="32" t="s">
        <v>111</v>
      </c>
      <c r="F278" s="17"/>
      <c r="G278" s="32"/>
      <c r="H278" s="39">
        <v>20</v>
      </c>
      <c r="I278" s="39">
        <v>55</v>
      </c>
      <c r="J278" s="39" t="s">
        <v>34</v>
      </c>
      <c r="K278" s="43">
        <v>-154.67450527</v>
      </c>
      <c r="L278" s="44" t="s">
        <v>91</v>
      </c>
      <c r="M278" s="49"/>
    </row>
    <row r="279" spans="1:13" ht="30" customHeight="1" x14ac:dyDescent="0.3">
      <c r="A279" s="17">
        <v>18</v>
      </c>
      <c r="B279" s="37" t="s">
        <v>78</v>
      </c>
      <c r="C279" s="42" t="s">
        <v>78</v>
      </c>
      <c r="D279" s="32" t="s">
        <v>92</v>
      </c>
      <c r="E279" s="32" t="s">
        <v>93</v>
      </c>
      <c r="F279" s="17"/>
      <c r="G279" s="32"/>
      <c r="H279" s="39">
        <v>20</v>
      </c>
      <c r="I279" s="39">
        <v>55</v>
      </c>
      <c r="J279" s="39" t="s">
        <v>34</v>
      </c>
      <c r="K279" s="43">
        <v>-154.38100525999999</v>
      </c>
      <c r="L279" s="44" t="s">
        <v>91</v>
      </c>
      <c r="M279" s="49"/>
    </row>
    <row r="280" spans="1:13" ht="15" customHeight="1" x14ac:dyDescent="0.3">
      <c r="A280" s="17">
        <v>18</v>
      </c>
      <c r="B280" s="37" t="s">
        <v>78</v>
      </c>
      <c r="C280" s="42" t="s">
        <v>78</v>
      </c>
      <c r="D280" s="32" t="s">
        <v>101</v>
      </c>
      <c r="E280" s="32" t="s">
        <v>103</v>
      </c>
      <c r="F280" s="17"/>
      <c r="G280" s="32"/>
      <c r="H280" s="39">
        <v>20</v>
      </c>
      <c r="I280" s="39">
        <v>55</v>
      </c>
      <c r="J280" s="39" t="s">
        <v>34</v>
      </c>
      <c r="K280" s="43">
        <v>2935</v>
      </c>
      <c r="L280" s="44" t="s">
        <v>91</v>
      </c>
      <c r="M280" s="49"/>
    </row>
    <row r="281" spans="1:13" ht="30" customHeight="1" x14ac:dyDescent="0.3">
      <c r="A281" s="17">
        <v>19</v>
      </c>
      <c r="B281" s="37" t="s">
        <v>78</v>
      </c>
      <c r="C281" s="32" t="s">
        <v>115</v>
      </c>
      <c r="D281" s="32" t="s">
        <v>131</v>
      </c>
      <c r="E281" s="32" t="s">
        <v>132</v>
      </c>
      <c r="F281" s="17"/>
      <c r="G281" s="32"/>
      <c r="H281" s="17">
        <v>20</v>
      </c>
      <c r="I281" s="17">
        <v>55</v>
      </c>
      <c r="J281" s="17" t="s">
        <v>34</v>
      </c>
      <c r="K281" s="43">
        <v>-858.05</v>
      </c>
      <c r="L281" s="17" t="s">
        <v>96</v>
      </c>
      <c r="M281" s="56" t="s">
        <v>133</v>
      </c>
    </row>
    <row r="282" spans="1:13" ht="15" customHeight="1" x14ac:dyDescent="0.3">
      <c r="A282" s="17">
        <v>19</v>
      </c>
      <c r="B282" s="37" t="s">
        <v>78</v>
      </c>
      <c r="C282" s="32" t="s">
        <v>115</v>
      </c>
      <c r="D282" s="32" t="s">
        <v>88</v>
      </c>
      <c r="E282" s="32" t="s">
        <v>116</v>
      </c>
      <c r="F282" s="17"/>
      <c r="G282" s="32"/>
      <c r="H282" s="17">
        <v>20</v>
      </c>
      <c r="I282" s="17">
        <v>55</v>
      </c>
      <c r="J282" s="17" t="s">
        <v>34</v>
      </c>
      <c r="K282" s="43">
        <v>-7632.43</v>
      </c>
      <c r="L282" s="17" t="s">
        <v>96</v>
      </c>
      <c r="M282" s="57"/>
    </row>
    <row r="283" spans="1:13" ht="15" customHeight="1" x14ac:dyDescent="0.3">
      <c r="A283" s="17">
        <v>19</v>
      </c>
      <c r="B283" s="37" t="s">
        <v>78</v>
      </c>
      <c r="C283" s="32" t="s">
        <v>115</v>
      </c>
      <c r="D283" s="32" t="s">
        <v>94</v>
      </c>
      <c r="E283" s="32" t="s">
        <v>127</v>
      </c>
      <c r="F283" s="17"/>
      <c r="G283" s="32"/>
      <c r="H283" s="17">
        <v>20</v>
      </c>
      <c r="I283" s="17">
        <v>55</v>
      </c>
      <c r="J283" s="17" t="s">
        <v>34</v>
      </c>
      <c r="K283" s="43">
        <v>8490.48</v>
      </c>
      <c r="L283" s="17" t="s">
        <v>96</v>
      </c>
      <c r="M283" s="57"/>
    </row>
    <row r="284" spans="1:13" ht="30" customHeight="1" x14ac:dyDescent="0.3">
      <c r="A284" s="17">
        <v>20</v>
      </c>
      <c r="B284" s="37" t="s">
        <v>78</v>
      </c>
      <c r="C284" s="32" t="s">
        <v>115</v>
      </c>
      <c r="D284" s="32" t="s">
        <v>131</v>
      </c>
      <c r="E284" s="32" t="s">
        <v>132</v>
      </c>
      <c r="F284" s="17"/>
      <c r="G284" s="32"/>
      <c r="H284" s="17">
        <v>20</v>
      </c>
      <c r="I284" s="17">
        <v>50</v>
      </c>
      <c r="J284" s="17" t="s">
        <v>34</v>
      </c>
      <c r="K284" s="43">
        <v>-53927.578459999997</v>
      </c>
      <c r="L284" s="17" t="s">
        <v>91</v>
      </c>
      <c r="M284" s="49" t="s">
        <v>154</v>
      </c>
    </row>
    <row r="285" spans="1:13" ht="15" customHeight="1" x14ac:dyDescent="0.3">
      <c r="A285" s="17">
        <v>20</v>
      </c>
      <c r="B285" s="37" t="s">
        <v>78</v>
      </c>
      <c r="C285" s="32" t="s">
        <v>115</v>
      </c>
      <c r="D285" s="32" t="s">
        <v>88</v>
      </c>
      <c r="E285" s="32" t="s">
        <v>116</v>
      </c>
      <c r="F285" s="17"/>
      <c r="G285" s="32"/>
      <c r="H285" s="17">
        <v>20</v>
      </c>
      <c r="I285" s="17">
        <v>50</v>
      </c>
      <c r="J285" s="17" t="s">
        <v>34</v>
      </c>
      <c r="K285" s="43">
        <v>-93717.251380000002</v>
      </c>
      <c r="L285" s="17" t="s">
        <v>91</v>
      </c>
      <c r="M285" s="57"/>
    </row>
    <row r="286" spans="1:13" ht="15" customHeight="1" x14ac:dyDescent="0.3">
      <c r="A286" s="17">
        <v>20</v>
      </c>
      <c r="B286" s="37" t="s">
        <v>78</v>
      </c>
      <c r="C286" s="32" t="s">
        <v>115</v>
      </c>
      <c r="D286" s="32" t="s">
        <v>94</v>
      </c>
      <c r="E286" s="32" t="s">
        <v>127</v>
      </c>
      <c r="F286" s="17"/>
      <c r="G286" s="32"/>
      <c r="H286" s="17">
        <v>20</v>
      </c>
      <c r="I286" s="17">
        <v>50</v>
      </c>
      <c r="J286" s="17" t="s">
        <v>34</v>
      </c>
      <c r="K286" s="43">
        <v>147644.83110000001</v>
      </c>
      <c r="L286" s="17" t="s">
        <v>91</v>
      </c>
      <c r="M286" s="57"/>
    </row>
    <row r="287" spans="1:13" ht="30" customHeight="1" x14ac:dyDescent="0.3">
      <c r="A287" s="17">
        <v>20</v>
      </c>
      <c r="B287" s="37" t="s">
        <v>78</v>
      </c>
      <c r="C287" s="32" t="s">
        <v>115</v>
      </c>
      <c r="D287" s="32" t="s">
        <v>131</v>
      </c>
      <c r="E287" s="32" t="s">
        <v>132</v>
      </c>
      <c r="F287" s="17"/>
      <c r="G287" s="32"/>
      <c r="H287" s="17">
        <v>20</v>
      </c>
      <c r="I287" s="17">
        <v>55</v>
      </c>
      <c r="J287" s="17" t="s">
        <v>34</v>
      </c>
      <c r="K287" s="43">
        <v>-18062.648539999998</v>
      </c>
      <c r="L287" s="17" t="s">
        <v>91</v>
      </c>
      <c r="M287" s="49"/>
    </row>
    <row r="288" spans="1:13" ht="15" customHeight="1" x14ac:dyDescent="0.3">
      <c r="A288" s="17">
        <v>20</v>
      </c>
      <c r="B288" s="37" t="s">
        <v>78</v>
      </c>
      <c r="C288" s="32" t="s">
        <v>115</v>
      </c>
      <c r="D288" s="32" t="s">
        <v>88</v>
      </c>
      <c r="E288" s="32" t="s">
        <v>116</v>
      </c>
      <c r="F288" s="17"/>
      <c r="G288" s="32"/>
      <c r="H288" s="17">
        <v>20</v>
      </c>
      <c r="I288" s="17">
        <v>55</v>
      </c>
      <c r="J288" s="17" t="s">
        <v>34</v>
      </c>
      <c r="K288" s="43">
        <v>-159289.3149</v>
      </c>
      <c r="L288" s="17" t="s">
        <v>91</v>
      </c>
      <c r="M288" s="57"/>
    </row>
    <row r="289" spans="1:13" ht="15" customHeight="1" x14ac:dyDescent="0.3">
      <c r="A289" s="17">
        <v>20</v>
      </c>
      <c r="B289" s="37" t="s">
        <v>78</v>
      </c>
      <c r="C289" s="32" t="s">
        <v>115</v>
      </c>
      <c r="D289" s="32" t="s">
        <v>94</v>
      </c>
      <c r="E289" s="32" t="s">
        <v>127</v>
      </c>
      <c r="F289" s="17"/>
      <c r="G289" s="32"/>
      <c r="H289" s="17">
        <v>20</v>
      </c>
      <c r="I289" s="17">
        <v>55</v>
      </c>
      <c r="J289" s="17" t="s">
        <v>34</v>
      </c>
      <c r="K289" s="43">
        <v>177351.96470000001</v>
      </c>
      <c r="L289" s="17" t="s">
        <v>91</v>
      </c>
      <c r="M289" s="58"/>
    </row>
    <row r="290" spans="1:13" ht="30" customHeight="1" x14ac:dyDescent="0.3">
      <c r="A290" s="17">
        <v>21</v>
      </c>
      <c r="B290" s="37" t="s">
        <v>78</v>
      </c>
      <c r="C290" s="32" t="s">
        <v>115</v>
      </c>
      <c r="D290" s="36" t="s">
        <v>125</v>
      </c>
      <c r="E290" s="36" t="s">
        <v>126</v>
      </c>
      <c r="F290" s="39" t="s">
        <v>123</v>
      </c>
      <c r="G290" s="36" t="s">
        <v>124</v>
      </c>
      <c r="H290" s="17">
        <v>20</v>
      </c>
      <c r="I290" s="39">
        <v>15</v>
      </c>
      <c r="J290" s="39" t="s">
        <v>29</v>
      </c>
      <c r="K290" s="43">
        <v>-80645.16</v>
      </c>
      <c r="L290" s="17" t="s">
        <v>96</v>
      </c>
      <c r="M290" s="56" t="s">
        <v>155</v>
      </c>
    </row>
    <row r="291" spans="1:13" ht="30" customHeight="1" x14ac:dyDescent="0.3">
      <c r="A291" s="17">
        <v>21</v>
      </c>
      <c r="B291" s="37" t="s">
        <v>78</v>
      </c>
      <c r="C291" s="32" t="s">
        <v>115</v>
      </c>
      <c r="D291" s="32" t="s">
        <v>88</v>
      </c>
      <c r="E291" s="32" t="s">
        <v>116</v>
      </c>
      <c r="F291" s="17"/>
      <c r="G291" s="32"/>
      <c r="H291" s="17">
        <v>20</v>
      </c>
      <c r="I291" s="17">
        <v>55</v>
      </c>
      <c r="J291" s="17" t="s">
        <v>34</v>
      </c>
      <c r="K291" s="43">
        <v>80645.16</v>
      </c>
      <c r="L291" s="17" t="s">
        <v>96</v>
      </c>
      <c r="M291" s="58"/>
    </row>
    <row r="292" spans="1:13" ht="30" customHeight="1" x14ac:dyDescent="0.3">
      <c r="A292" s="17">
        <v>22</v>
      </c>
      <c r="B292" s="37" t="s">
        <v>78</v>
      </c>
      <c r="C292" s="32" t="s">
        <v>114</v>
      </c>
      <c r="D292" s="32" t="s">
        <v>101</v>
      </c>
      <c r="E292" s="32" t="s">
        <v>103</v>
      </c>
      <c r="F292" s="17"/>
      <c r="G292" s="32"/>
      <c r="H292" s="17">
        <v>20</v>
      </c>
      <c r="I292" s="17">
        <v>41</v>
      </c>
      <c r="J292" s="17" t="s">
        <v>34</v>
      </c>
      <c r="K292" s="43">
        <v>60000</v>
      </c>
      <c r="L292" s="17" t="s">
        <v>96</v>
      </c>
      <c r="M292" s="56" t="s">
        <v>156</v>
      </c>
    </row>
    <row r="293" spans="1:13" ht="30" customHeight="1" x14ac:dyDescent="0.3">
      <c r="A293" s="17">
        <v>22</v>
      </c>
      <c r="B293" s="37" t="s">
        <v>78</v>
      </c>
      <c r="C293" s="32" t="s">
        <v>115</v>
      </c>
      <c r="D293" s="36" t="s">
        <v>125</v>
      </c>
      <c r="E293" s="36" t="s">
        <v>126</v>
      </c>
      <c r="F293" s="39" t="s">
        <v>123</v>
      </c>
      <c r="G293" s="36" t="s">
        <v>124</v>
      </c>
      <c r="H293" s="17">
        <v>20</v>
      </c>
      <c r="I293" s="17">
        <v>15</v>
      </c>
      <c r="J293" s="17" t="s">
        <v>29</v>
      </c>
      <c r="K293" s="43">
        <v>-60000</v>
      </c>
      <c r="L293" s="17" t="s">
        <v>96</v>
      </c>
      <c r="M293" s="58"/>
    </row>
  </sheetData>
  <autoFilter ref="A3:R293" xr:uid="{D41D87EF-BB2F-4C3D-99A1-6753F7968623}"/>
  <mergeCells count="35">
    <mergeCell ref="M281:M283"/>
    <mergeCell ref="M284:M289"/>
    <mergeCell ref="M290:M291"/>
    <mergeCell ref="M292:M293"/>
    <mergeCell ref="M6:M7"/>
    <mergeCell ref="M24:M40"/>
    <mergeCell ref="M8:M23"/>
    <mergeCell ref="M234:M249"/>
    <mergeCell ref="M250:M280"/>
    <mergeCell ref="M218:M233"/>
    <mergeCell ref="M41:M43"/>
    <mergeCell ref="M44:M59"/>
    <mergeCell ref="M153:M175"/>
    <mergeCell ref="M60:M74"/>
    <mergeCell ref="M75:M76"/>
    <mergeCell ref="M77:M106"/>
    <mergeCell ref="L3:L5"/>
    <mergeCell ref="D3:D5"/>
    <mergeCell ref="A3:A5"/>
    <mergeCell ref="B3:B5"/>
    <mergeCell ref="M3:M5"/>
    <mergeCell ref="E3:E5"/>
    <mergeCell ref="F3:F5"/>
    <mergeCell ref="G3:G5"/>
    <mergeCell ref="H3:H5"/>
    <mergeCell ref="I3:I5"/>
    <mergeCell ref="C3:C5"/>
    <mergeCell ref="J3:J5"/>
    <mergeCell ref="K3:K5"/>
    <mergeCell ref="M202:M217"/>
    <mergeCell ref="M107:M136"/>
    <mergeCell ref="M137:M152"/>
    <mergeCell ref="M176:M181"/>
    <mergeCell ref="M182:M185"/>
    <mergeCell ref="M186:M20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6E0A71B-4902-4ADA-93E2-FEED0D5C1CDA}">
          <x14:formula1>
            <xm:f>Lühendid!$C$3:$C$20</xm:f>
          </x14:formula1>
          <xm:sqref>B6:B291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2CCC-67C6-4829-BCB9-66CAEDCBBCEB}">
  <sheetPr filterMode="1">
    <tabColor theme="4" tint="0.79998168889431442"/>
  </sheetPr>
  <dimension ref="A1:M25"/>
  <sheetViews>
    <sheetView zoomScaleNormal="100" workbookViewId="0">
      <pane ySplit="4" topLeftCell="A17" activePane="bottomLeft" state="frozen"/>
      <selection pane="bottomLeft" activeCell="M7" sqref="M7:M21"/>
    </sheetView>
  </sheetViews>
  <sheetFormatPr defaultColWidth="9.109375" defaultRowHeight="13.35" x14ac:dyDescent="0.3"/>
  <cols>
    <col min="1" max="1" width="10.6640625" style="2" customWidth="1"/>
    <col min="2" max="2" width="13.33203125" style="2" bestFit="1" customWidth="1"/>
    <col min="3" max="3" width="22.109375" style="2" bestFit="1" customWidth="1"/>
    <col min="4" max="4" width="11.5546875" style="2" customWidth="1"/>
    <col min="5" max="5" width="19.109375" style="2" customWidth="1"/>
    <col min="6" max="6" width="31.88671875" style="2" customWidth="1"/>
    <col min="7" max="7" width="10.21875" style="2" customWidth="1"/>
    <col min="8" max="8" width="17.6640625" style="2" customWidth="1"/>
    <col min="9" max="11" width="9.109375" style="2" customWidth="1"/>
    <col min="12" max="12" width="12.6640625" style="3" customWidth="1"/>
    <col min="13" max="13" width="62" style="4" customWidth="1"/>
    <col min="14" max="16384" width="9.109375" style="1"/>
  </cols>
  <sheetData>
    <row r="1" spans="1:13" x14ac:dyDescent="0.3">
      <c r="L1" s="33">
        <f>SUBTOTAL(9,L5:L25)</f>
        <v>122398.54577499996</v>
      </c>
    </row>
    <row r="2" spans="1:13" s="6" customFormat="1" ht="10.7" x14ac:dyDescent="0.3">
      <c r="A2" s="5"/>
      <c r="B2" s="5" t="s">
        <v>11</v>
      </c>
      <c r="C2" s="5" t="s">
        <v>11</v>
      </c>
      <c r="D2" s="5" t="s">
        <v>11</v>
      </c>
      <c r="E2" s="5" t="s">
        <v>11</v>
      </c>
      <c r="F2" s="5" t="s">
        <v>11</v>
      </c>
      <c r="G2" s="5" t="s">
        <v>11</v>
      </c>
      <c r="H2" s="5" t="s">
        <v>11</v>
      </c>
      <c r="I2" s="5" t="s">
        <v>11</v>
      </c>
      <c r="J2" s="5" t="s">
        <v>11</v>
      </c>
      <c r="K2" s="5" t="s">
        <v>11</v>
      </c>
      <c r="L2" s="5" t="s">
        <v>11</v>
      </c>
      <c r="M2" s="5" t="s">
        <v>11</v>
      </c>
    </row>
    <row r="3" spans="1:13" ht="51" customHeight="1" x14ac:dyDescent="0.3">
      <c r="A3" s="52" t="s">
        <v>0</v>
      </c>
      <c r="B3" s="54" t="s">
        <v>13</v>
      </c>
      <c r="C3" s="54" t="s">
        <v>38</v>
      </c>
      <c r="D3" s="54" t="s">
        <v>39</v>
      </c>
      <c r="E3" s="50" t="s">
        <v>15</v>
      </c>
      <c r="F3" s="50" t="s">
        <v>16</v>
      </c>
      <c r="G3" s="50" t="s">
        <v>17</v>
      </c>
      <c r="H3" s="50" t="s">
        <v>18</v>
      </c>
      <c r="I3" s="50" t="s">
        <v>19</v>
      </c>
      <c r="J3" s="50" t="s">
        <v>20</v>
      </c>
      <c r="K3" s="50" t="s">
        <v>21</v>
      </c>
      <c r="L3" s="50" t="s">
        <v>22</v>
      </c>
      <c r="M3" s="54" t="s">
        <v>24</v>
      </c>
    </row>
    <row r="4" spans="1:13" ht="51" hidden="1" customHeight="1" x14ac:dyDescent="0.3">
      <c r="A4" s="53"/>
      <c r="B4" s="54"/>
      <c r="C4" s="54"/>
      <c r="D4" s="54"/>
      <c r="E4" s="50"/>
      <c r="F4" s="50"/>
      <c r="G4" s="50"/>
      <c r="H4" s="50"/>
      <c r="I4" s="50"/>
      <c r="J4" s="50"/>
      <c r="K4" s="50"/>
      <c r="L4" s="50"/>
      <c r="M4" s="54"/>
    </row>
    <row r="5" spans="1:13" ht="30" customHeight="1" x14ac:dyDescent="0.3">
      <c r="A5" s="16">
        <v>1</v>
      </c>
      <c r="B5" s="16" t="s">
        <v>78</v>
      </c>
      <c r="C5" s="16" t="s">
        <v>78</v>
      </c>
      <c r="D5" s="16" t="s">
        <v>40</v>
      </c>
      <c r="E5" s="32" t="s">
        <v>94</v>
      </c>
      <c r="F5" s="45" t="s">
        <v>95</v>
      </c>
      <c r="G5" s="16"/>
      <c r="H5" s="16"/>
      <c r="I5" s="16">
        <v>20</v>
      </c>
      <c r="J5" s="16">
        <v>450</v>
      </c>
      <c r="K5" s="16" t="s">
        <v>34</v>
      </c>
      <c r="L5" s="34">
        <v>9723</v>
      </c>
      <c r="M5" s="32" t="s">
        <v>134</v>
      </c>
    </row>
    <row r="6" spans="1:13" ht="30" customHeight="1" x14ac:dyDescent="0.3">
      <c r="A6" s="16">
        <v>2</v>
      </c>
      <c r="B6" s="16" t="s">
        <v>78</v>
      </c>
      <c r="C6" s="16" t="s">
        <v>78</v>
      </c>
      <c r="D6" s="16" t="s">
        <v>40</v>
      </c>
      <c r="E6" s="32" t="s">
        <v>94</v>
      </c>
      <c r="F6" s="32" t="s">
        <v>100</v>
      </c>
      <c r="G6" s="16"/>
      <c r="H6" s="16"/>
      <c r="I6" s="16">
        <v>20</v>
      </c>
      <c r="J6" s="16">
        <v>450</v>
      </c>
      <c r="K6" s="16" t="s">
        <v>34</v>
      </c>
      <c r="L6" s="34">
        <v>40000</v>
      </c>
      <c r="M6" s="32" t="s">
        <v>135</v>
      </c>
    </row>
    <row r="7" spans="1:13" ht="30" customHeight="1" x14ac:dyDescent="0.3">
      <c r="A7" s="16">
        <v>3</v>
      </c>
      <c r="B7" s="16" t="s">
        <v>78</v>
      </c>
      <c r="C7" s="16" t="s">
        <v>78</v>
      </c>
      <c r="D7" s="16" t="s">
        <v>42</v>
      </c>
      <c r="E7" s="32" t="s">
        <v>94</v>
      </c>
      <c r="F7" s="32" t="s">
        <v>100</v>
      </c>
      <c r="G7" s="16"/>
      <c r="H7" s="16"/>
      <c r="I7" s="16">
        <v>20</v>
      </c>
      <c r="J7" s="16">
        <v>50</v>
      </c>
      <c r="K7" s="16" t="s">
        <v>34</v>
      </c>
      <c r="L7" s="34">
        <f>72676*5.263125%*2</f>
        <v>7650.0574499999993</v>
      </c>
      <c r="M7" s="49" t="s">
        <v>136</v>
      </c>
    </row>
    <row r="8" spans="1:13" ht="30" customHeight="1" x14ac:dyDescent="0.3">
      <c r="A8" s="16">
        <v>3</v>
      </c>
      <c r="B8" s="16" t="s">
        <v>78</v>
      </c>
      <c r="C8" s="16" t="s">
        <v>78</v>
      </c>
      <c r="D8" s="16" t="s">
        <v>42</v>
      </c>
      <c r="E8" s="32" t="s">
        <v>94</v>
      </c>
      <c r="F8" s="32" t="s">
        <v>108</v>
      </c>
      <c r="G8" s="16"/>
      <c r="H8" s="16"/>
      <c r="I8" s="16">
        <v>20</v>
      </c>
      <c r="J8" s="16">
        <v>50</v>
      </c>
      <c r="K8" s="16" t="s">
        <v>34</v>
      </c>
      <c r="L8" s="34">
        <f t="shared" ref="L8:L20" si="0">72676*5.263125%</f>
        <v>3825.0287249999997</v>
      </c>
      <c r="M8" s="49"/>
    </row>
    <row r="9" spans="1:13" ht="30" customHeight="1" x14ac:dyDescent="0.3">
      <c r="A9" s="16">
        <v>3</v>
      </c>
      <c r="B9" s="16" t="s">
        <v>78</v>
      </c>
      <c r="C9" s="16" t="s">
        <v>78</v>
      </c>
      <c r="D9" s="16" t="s">
        <v>42</v>
      </c>
      <c r="E9" s="32" t="s">
        <v>94</v>
      </c>
      <c r="F9" s="32" t="s">
        <v>95</v>
      </c>
      <c r="G9" s="16"/>
      <c r="H9" s="16"/>
      <c r="I9" s="16">
        <v>20</v>
      </c>
      <c r="J9" s="16">
        <v>50</v>
      </c>
      <c r="K9" s="16" t="s">
        <v>34</v>
      </c>
      <c r="L9" s="34">
        <f t="shared" si="0"/>
        <v>3825.0287249999997</v>
      </c>
      <c r="M9" s="49"/>
    </row>
    <row r="10" spans="1:13" ht="30" customHeight="1" x14ac:dyDescent="0.3">
      <c r="A10" s="16">
        <v>3</v>
      </c>
      <c r="B10" s="16" t="s">
        <v>78</v>
      </c>
      <c r="C10" s="16" t="s">
        <v>78</v>
      </c>
      <c r="D10" s="16" t="s">
        <v>42</v>
      </c>
      <c r="E10" s="32" t="s">
        <v>94</v>
      </c>
      <c r="F10" s="32" t="s">
        <v>111</v>
      </c>
      <c r="G10" s="16"/>
      <c r="H10" s="16"/>
      <c r="I10" s="16">
        <v>20</v>
      </c>
      <c r="J10" s="16">
        <v>50</v>
      </c>
      <c r="K10" s="16" t="s">
        <v>34</v>
      </c>
      <c r="L10" s="34">
        <f t="shared" si="0"/>
        <v>3825.0287249999997</v>
      </c>
      <c r="M10" s="49"/>
    </row>
    <row r="11" spans="1:13" ht="30" customHeight="1" x14ac:dyDescent="0.3">
      <c r="A11" s="16">
        <v>3</v>
      </c>
      <c r="B11" s="16" t="s">
        <v>78</v>
      </c>
      <c r="C11" s="16" t="s">
        <v>78</v>
      </c>
      <c r="D11" s="16" t="s">
        <v>42</v>
      </c>
      <c r="E11" s="32" t="s">
        <v>101</v>
      </c>
      <c r="F11" s="32" t="s">
        <v>102</v>
      </c>
      <c r="G11" s="16"/>
      <c r="H11" s="16"/>
      <c r="I11" s="16">
        <v>20</v>
      </c>
      <c r="J11" s="16">
        <v>50</v>
      </c>
      <c r="K11" s="16" t="s">
        <v>34</v>
      </c>
      <c r="L11" s="34">
        <f t="shared" si="0"/>
        <v>3825.0287249999997</v>
      </c>
      <c r="M11" s="49"/>
    </row>
    <row r="12" spans="1:13" ht="15" customHeight="1" x14ac:dyDescent="0.3">
      <c r="A12" s="16">
        <v>3</v>
      </c>
      <c r="B12" s="16" t="s">
        <v>78</v>
      </c>
      <c r="C12" s="16" t="s">
        <v>78</v>
      </c>
      <c r="D12" s="16" t="s">
        <v>42</v>
      </c>
      <c r="E12" s="32" t="s">
        <v>101</v>
      </c>
      <c r="F12" s="32" t="s">
        <v>103</v>
      </c>
      <c r="G12" s="16"/>
      <c r="H12" s="16"/>
      <c r="I12" s="16">
        <v>20</v>
      </c>
      <c r="J12" s="16">
        <v>50</v>
      </c>
      <c r="K12" s="16" t="s">
        <v>34</v>
      </c>
      <c r="L12" s="34">
        <f t="shared" si="0"/>
        <v>3825.0287249999997</v>
      </c>
      <c r="M12" s="49"/>
    </row>
    <row r="13" spans="1:13" ht="15" customHeight="1" x14ac:dyDescent="0.3">
      <c r="A13" s="16">
        <v>3</v>
      </c>
      <c r="B13" s="16" t="s">
        <v>78</v>
      </c>
      <c r="C13" s="16" t="s">
        <v>78</v>
      </c>
      <c r="D13" s="16" t="s">
        <v>42</v>
      </c>
      <c r="E13" s="32" t="s">
        <v>101</v>
      </c>
      <c r="F13" s="32" t="s">
        <v>105</v>
      </c>
      <c r="G13" s="16"/>
      <c r="H13" s="16"/>
      <c r="I13" s="16">
        <v>20</v>
      </c>
      <c r="J13" s="16">
        <v>50</v>
      </c>
      <c r="K13" s="16" t="s">
        <v>34</v>
      </c>
      <c r="L13" s="34">
        <f t="shared" si="0"/>
        <v>3825.0287249999997</v>
      </c>
      <c r="M13" s="49"/>
    </row>
    <row r="14" spans="1:13" ht="26.7" x14ac:dyDescent="0.3">
      <c r="A14" s="16">
        <v>3</v>
      </c>
      <c r="B14" s="16" t="s">
        <v>78</v>
      </c>
      <c r="C14" s="16" t="s">
        <v>78</v>
      </c>
      <c r="D14" s="16" t="s">
        <v>42</v>
      </c>
      <c r="E14" s="32" t="s">
        <v>101</v>
      </c>
      <c r="F14" s="32" t="s">
        <v>106</v>
      </c>
      <c r="G14" s="16"/>
      <c r="H14" s="16"/>
      <c r="I14" s="16">
        <v>20</v>
      </c>
      <c r="J14" s="16">
        <v>50</v>
      </c>
      <c r="K14" s="16" t="s">
        <v>34</v>
      </c>
      <c r="L14" s="34">
        <f t="shared" si="0"/>
        <v>3825.0287249999997</v>
      </c>
      <c r="M14" s="49"/>
    </row>
    <row r="15" spans="1:13" ht="26.7" x14ac:dyDescent="0.3">
      <c r="A15" s="16">
        <v>3</v>
      </c>
      <c r="B15" s="16" t="s">
        <v>78</v>
      </c>
      <c r="C15" s="16" t="s">
        <v>78</v>
      </c>
      <c r="D15" s="16" t="s">
        <v>42</v>
      </c>
      <c r="E15" s="32" t="s">
        <v>88</v>
      </c>
      <c r="F15" s="32" t="s">
        <v>89</v>
      </c>
      <c r="G15" s="16"/>
      <c r="H15" s="16"/>
      <c r="I15" s="16">
        <v>20</v>
      </c>
      <c r="J15" s="16">
        <v>50</v>
      </c>
      <c r="K15" s="16" t="s">
        <v>34</v>
      </c>
      <c r="L15" s="34">
        <f>72676*5.263125%*3</f>
        <v>11475.086174999999</v>
      </c>
      <c r="M15" s="49"/>
    </row>
    <row r="16" spans="1:13" ht="26.7" x14ac:dyDescent="0.3">
      <c r="A16" s="16">
        <v>3</v>
      </c>
      <c r="B16" s="16" t="s">
        <v>78</v>
      </c>
      <c r="C16" s="16" t="s">
        <v>78</v>
      </c>
      <c r="D16" s="16" t="s">
        <v>42</v>
      </c>
      <c r="E16" s="32" t="s">
        <v>88</v>
      </c>
      <c r="F16" s="32" t="s">
        <v>107</v>
      </c>
      <c r="G16" s="16"/>
      <c r="H16" s="16"/>
      <c r="I16" s="16">
        <v>20</v>
      </c>
      <c r="J16" s="16">
        <v>50</v>
      </c>
      <c r="K16" s="16" t="s">
        <v>34</v>
      </c>
      <c r="L16" s="34">
        <f t="shared" si="0"/>
        <v>3825.0287249999997</v>
      </c>
      <c r="M16" s="49"/>
    </row>
    <row r="17" spans="1:13" ht="26.7" x14ac:dyDescent="0.3">
      <c r="A17" s="16">
        <v>3</v>
      </c>
      <c r="B17" s="16" t="s">
        <v>78</v>
      </c>
      <c r="C17" s="16" t="s">
        <v>78</v>
      </c>
      <c r="D17" s="16" t="s">
        <v>42</v>
      </c>
      <c r="E17" s="32" t="s">
        <v>98</v>
      </c>
      <c r="F17" s="32" t="s">
        <v>99</v>
      </c>
      <c r="G17" s="16"/>
      <c r="H17" s="16"/>
      <c r="I17" s="16">
        <v>20</v>
      </c>
      <c r="J17" s="16">
        <v>50</v>
      </c>
      <c r="K17" s="16" t="s">
        <v>34</v>
      </c>
      <c r="L17" s="34">
        <f t="shared" si="0"/>
        <v>3825.0287249999997</v>
      </c>
      <c r="M17" s="49"/>
    </row>
    <row r="18" spans="1:13" ht="26.7" x14ac:dyDescent="0.3">
      <c r="A18" s="16">
        <v>3</v>
      </c>
      <c r="B18" s="16" t="s">
        <v>78</v>
      </c>
      <c r="C18" s="16" t="s">
        <v>78</v>
      </c>
      <c r="D18" s="16" t="s">
        <v>42</v>
      </c>
      <c r="E18" s="32" t="s">
        <v>92</v>
      </c>
      <c r="F18" s="32" t="s">
        <v>104</v>
      </c>
      <c r="G18" s="16"/>
      <c r="H18" s="16"/>
      <c r="I18" s="16">
        <v>20</v>
      </c>
      <c r="J18" s="16">
        <v>50</v>
      </c>
      <c r="K18" s="16" t="s">
        <v>34</v>
      </c>
      <c r="L18" s="34">
        <f t="shared" si="0"/>
        <v>3825.0287249999997</v>
      </c>
      <c r="M18" s="49"/>
    </row>
    <row r="19" spans="1:13" ht="26.7" x14ac:dyDescent="0.3">
      <c r="A19" s="16">
        <v>3</v>
      </c>
      <c r="B19" s="16" t="s">
        <v>78</v>
      </c>
      <c r="C19" s="16" t="s">
        <v>78</v>
      </c>
      <c r="D19" s="16" t="s">
        <v>42</v>
      </c>
      <c r="E19" s="32" t="s">
        <v>92</v>
      </c>
      <c r="F19" s="32" t="s">
        <v>110</v>
      </c>
      <c r="G19" s="16"/>
      <c r="H19" s="16"/>
      <c r="I19" s="16">
        <v>20</v>
      </c>
      <c r="J19" s="16">
        <v>50</v>
      </c>
      <c r="K19" s="16" t="s">
        <v>34</v>
      </c>
      <c r="L19" s="34">
        <f t="shared" si="0"/>
        <v>3825.0287249999997</v>
      </c>
      <c r="M19" s="49"/>
    </row>
    <row r="20" spans="1:13" ht="26.7" x14ac:dyDescent="0.3">
      <c r="A20" s="16">
        <v>3</v>
      </c>
      <c r="B20" s="16" t="s">
        <v>78</v>
      </c>
      <c r="C20" s="16" t="s">
        <v>78</v>
      </c>
      <c r="D20" s="16" t="s">
        <v>42</v>
      </c>
      <c r="E20" s="32" t="s">
        <v>92</v>
      </c>
      <c r="F20" s="32" t="s">
        <v>93</v>
      </c>
      <c r="G20" s="16"/>
      <c r="H20" s="16"/>
      <c r="I20" s="16">
        <v>20</v>
      </c>
      <c r="J20" s="16">
        <v>50</v>
      </c>
      <c r="K20" s="16" t="s">
        <v>34</v>
      </c>
      <c r="L20" s="34">
        <f t="shared" si="0"/>
        <v>3825.0287249999997</v>
      </c>
      <c r="M20" s="49"/>
    </row>
    <row r="21" spans="1:13" ht="26.7" x14ac:dyDescent="0.3">
      <c r="A21" s="16">
        <v>3</v>
      </c>
      <c r="B21" s="16" t="s">
        <v>78</v>
      </c>
      <c r="C21" s="16" t="s">
        <v>78</v>
      </c>
      <c r="D21" s="16" t="s">
        <v>42</v>
      </c>
      <c r="E21" s="32" t="s">
        <v>137</v>
      </c>
      <c r="F21" s="32" t="s">
        <v>109</v>
      </c>
      <c r="G21" s="16"/>
      <c r="H21" s="16"/>
      <c r="I21" s="16">
        <v>20</v>
      </c>
      <c r="J21" s="16">
        <v>50</v>
      </c>
      <c r="K21" s="16" t="s">
        <v>34</v>
      </c>
      <c r="L21" s="34">
        <f>72676*5.263125%*2</f>
        <v>7650.0574499999993</v>
      </c>
      <c r="M21" s="49"/>
    </row>
    <row r="22" spans="1:13" ht="110" hidden="1" customHeight="1" x14ac:dyDescent="0.3">
      <c r="A22" s="16">
        <v>4</v>
      </c>
      <c r="B22" s="16" t="s">
        <v>78</v>
      </c>
      <c r="C22" s="16" t="s">
        <v>114</v>
      </c>
      <c r="D22" s="16" t="s">
        <v>40</v>
      </c>
      <c r="E22" s="32" t="s">
        <v>101</v>
      </c>
      <c r="F22" s="32" t="s">
        <v>105</v>
      </c>
      <c r="G22" s="16"/>
      <c r="H22" s="16"/>
      <c r="I22" s="16">
        <v>20</v>
      </c>
      <c r="J22" s="16">
        <v>55</v>
      </c>
      <c r="K22" s="16" t="s">
        <v>34</v>
      </c>
      <c r="L22" s="34">
        <v>3520</v>
      </c>
      <c r="M22" s="32" t="s">
        <v>157</v>
      </c>
    </row>
    <row r="23" spans="1:13" ht="30" hidden="1" customHeight="1" x14ac:dyDescent="0.3">
      <c r="A23" s="16">
        <v>5</v>
      </c>
      <c r="B23" s="16" t="s">
        <v>78</v>
      </c>
      <c r="C23" s="16" t="s">
        <v>115</v>
      </c>
      <c r="D23" s="16" t="s">
        <v>64</v>
      </c>
      <c r="E23" s="32" t="s">
        <v>131</v>
      </c>
      <c r="F23" s="32" t="s">
        <v>132</v>
      </c>
      <c r="G23" s="16"/>
      <c r="H23" s="16"/>
      <c r="I23" s="16">
        <v>20</v>
      </c>
      <c r="J23" s="16">
        <v>55</v>
      </c>
      <c r="K23" s="16" t="s">
        <v>34</v>
      </c>
      <c r="L23" s="34">
        <v>384</v>
      </c>
      <c r="M23" s="32" t="s">
        <v>138</v>
      </c>
    </row>
    <row r="24" spans="1:13" ht="30" hidden="1" customHeight="1" x14ac:dyDescent="0.3">
      <c r="A24" s="16">
        <v>6</v>
      </c>
      <c r="B24" s="16" t="s">
        <v>78</v>
      </c>
      <c r="C24" s="16" t="s">
        <v>115</v>
      </c>
      <c r="D24" s="16" t="s">
        <v>42</v>
      </c>
      <c r="E24" s="45" t="s">
        <v>131</v>
      </c>
      <c r="F24" s="32" t="s">
        <v>132</v>
      </c>
      <c r="G24" s="16"/>
      <c r="H24" s="16"/>
      <c r="I24" s="16">
        <v>20</v>
      </c>
      <c r="J24" s="16">
        <v>55</v>
      </c>
      <c r="K24" s="16" t="s">
        <v>34</v>
      </c>
      <c r="L24" s="34">
        <v>82304.000199999995</v>
      </c>
      <c r="M24" s="49" t="s">
        <v>139</v>
      </c>
    </row>
    <row r="25" spans="1:13" ht="40" hidden="1" customHeight="1" x14ac:dyDescent="0.3">
      <c r="A25" s="16">
        <v>6</v>
      </c>
      <c r="B25" s="16" t="s">
        <v>78</v>
      </c>
      <c r="C25" s="16" t="s">
        <v>115</v>
      </c>
      <c r="D25" s="16" t="s">
        <v>42</v>
      </c>
      <c r="E25" s="45" t="s">
        <v>125</v>
      </c>
      <c r="F25" s="45" t="s">
        <v>126</v>
      </c>
      <c r="G25" s="16" t="s">
        <v>123</v>
      </c>
      <c r="H25" s="16" t="s">
        <v>124</v>
      </c>
      <c r="I25" s="16">
        <v>20</v>
      </c>
      <c r="J25" s="16">
        <v>15</v>
      </c>
      <c r="K25" s="16" t="s">
        <v>29</v>
      </c>
      <c r="L25" s="34">
        <v>119767</v>
      </c>
      <c r="M25" s="49"/>
    </row>
  </sheetData>
  <autoFilter ref="A3:M25" xr:uid="{27D32CCC-67C6-4829-BCB9-66CAEDCBBCEB}">
    <filterColumn colId="2">
      <filters>
        <filter val="SOM"/>
      </filters>
    </filterColumn>
  </autoFilter>
  <mergeCells count="15">
    <mergeCell ref="M24:M25"/>
    <mergeCell ref="M7:M21"/>
    <mergeCell ref="A3:A4"/>
    <mergeCell ref="B3:B4"/>
    <mergeCell ref="M3:M4"/>
    <mergeCell ref="D3:D4"/>
    <mergeCell ref="F3:F4"/>
    <mergeCell ref="G3:G4"/>
    <mergeCell ref="H3:H4"/>
    <mergeCell ref="I3:I4"/>
    <mergeCell ref="J3:J4"/>
    <mergeCell ref="E3:E4"/>
    <mergeCell ref="C3:C4"/>
    <mergeCell ref="K3:K4"/>
    <mergeCell ref="L3:L4"/>
  </mergeCell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111E37A-9B3A-410A-B2AC-5CC02E3C8FA9}">
          <x14:formula1>
            <xm:f>Lühendid!$C$3:$C$20</xm:f>
          </x14:formula1>
          <xm:sqref>D5:D96 B5:B96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0405586ACDEF3499339FFA5B537C65A" ma:contentTypeVersion="6" ma:contentTypeDescription="Loo uus dokument" ma:contentTypeScope="" ma:versionID="c92f1c43a407a340a2db4fef6b6872fd">
  <xsd:schema xmlns:xsd="http://www.w3.org/2001/XMLSchema" xmlns:xs="http://www.w3.org/2001/XMLSchema" xmlns:p="http://schemas.microsoft.com/office/2006/metadata/properties" xmlns:ns2="46c3bfcf-1a7c-4e8d-850b-424df944a41c" targetNamespace="http://schemas.microsoft.com/office/2006/metadata/properties" ma:root="true" ma:fieldsID="ec4b5da0439e3ab9e72265aee0adab2b" ns2:_="">
    <xsd:import namespace="46c3bfcf-1a7c-4e8d-850b-424df944a4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3bfcf-1a7c-4e8d-850b-424df944a4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CD345B-D2AD-4ABC-A996-6C76D1AD44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3bfcf-1a7c-4e8d-850b-424df944a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D02636-9EA6-4A42-BCC9-BE18B04999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BF25A04-5A94-428F-9AD2-4A9BF17559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4</vt:i4>
      </vt:variant>
    </vt:vector>
  </HeadingPairs>
  <TitlesOfParts>
    <vt:vector size="4" baseType="lpstr">
      <vt:lpstr>Juhis</vt:lpstr>
      <vt:lpstr>Lühendid</vt:lpstr>
      <vt:lpstr>VA-sisesed muudatused</vt:lpstr>
      <vt:lpstr>VA-vahelised muudatused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Dudkina</dc:creator>
  <cp:keywords/>
  <dc:description/>
  <cp:lastModifiedBy>Jaak Rohtsalu - SOM</cp:lastModifiedBy>
  <cp:revision/>
  <dcterms:created xsi:type="dcterms:W3CDTF">2022-07-11T13:34:58Z</dcterms:created>
  <dcterms:modified xsi:type="dcterms:W3CDTF">2026-04-13T10:12:20Z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2025-12-16T13:19:33Z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bcf68c4e-0b32-4e2b-8a4f-b210d108922a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0x010100E0405586ACDEF3499339FFA5B537C65A</vt:lpwstr>
  </property>
  <property fmtid="{D5CDD505-2E9C-101B-9397-08002B2CF9AE}" pid="11" name="MediaServiceImageTags">
    <vt:lpwstr/>
  </property>
</Properties>
</file>